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I:\SEGECON\2. Atas SRP\UDESC\PE 0670.2024 SRP SGPE 5436.2024 - Locação Veículos - RELANÇAMENTO - VIG. 17.07.2025\Planilha Global\"/>
    </mc:Choice>
  </mc:AlternateContent>
  <xr:revisionPtr revIDLastSave="0" documentId="13_ncr:1_{11EDEB72-1EA3-4328-9FD9-C40BBF6C8039}" xr6:coauthVersionLast="47" xr6:coauthVersionMax="47" xr10:uidLastSave="{00000000-0000-0000-0000-000000000000}"/>
  <bookViews>
    <workbookView xWindow="-120" yWindow="-120" windowWidth="29040" windowHeight="15840" activeTab="2" xr2:uid="{00000000-000D-0000-FFFF-FFFF00000000}"/>
  </bookViews>
  <sheets>
    <sheet name="Anexo II" sheetId="1" r:id="rId1"/>
    <sheet name="Planilha Ajustada" sheetId="2" r:id="rId2"/>
    <sheet name="Anexo ARP" sheetId="3" r:id="rId3"/>
  </sheets>
  <definedNames>
    <definedName name="_xlnm.Print_Area" localSheetId="2">'Anexo ARP'!$A$1:$X$16</definedName>
    <definedName name="_xlnm.Print_Area" localSheetId="0">'Anexo II'!$C$1:$T$17</definedName>
    <definedName name="_xlnm.Print_Area" localSheetId="1">'Planilha Ajustada'!$D$1:$V$17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2" i="3" l="1"/>
  <c r="M12" i="3"/>
  <c r="N12" i="3"/>
  <c r="O12" i="3"/>
  <c r="P12" i="3"/>
  <c r="Q12" i="3"/>
  <c r="R12" i="3"/>
  <c r="S12" i="3"/>
  <c r="T12" i="3"/>
  <c r="K12" i="3"/>
  <c r="U11" i="3"/>
  <c r="W11" i="3" s="1"/>
  <c r="U10" i="3"/>
  <c r="W10" i="3" s="1"/>
  <c r="X10" i="3" s="1"/>
  <c r="U9" i="3"/>
  <c r="W9" i="3" s="1"/>
  <c r="U8" i="3"/>
  <c r="U12" i="3" s="1"/>
  <c r="R7" i="3"/>
  <c r="U7" i="3" s="1"/>
  <c r="W7" i="3" s="1"/>
  <c r="R6" i="3"/>
  <c r="U6" i="3" s="1"/>
  <c r="W6" i="3" s="1"/>
  <c r="X6" i="3" s="1"/>
  <c r="U5" i="3"/>
  <c r="W5" i="3" s="1"/>
  <c r="W4" i="3"/>
  <c r="X4" i="3" s="1"/>
  <c r="U4" i="3"/>
  <c r="U11" i="2"/>
  <c r="W11" i="2" s="1"/>
  <c r="U10" i="2"/>
  <c r="W10" i="2" s="1"/>
  <c r="U9" i="2"/>
  <c r="W9" i="2" s="1"/>
  <c r="U8" i="2"/>
  <c r="W8" i="2" s="1"/>
  <c r="R7" i="2"/>
  <c r="U7" i="2" s="1"/>
  <c r="W7" i="2" s="1"/>
  <c r="R6" i="2"/>
  <c r="U6" i="2" s="1"/>
  <c r="W6" i="2" s="1"/>
  <c r="U5" i="2"/>
  <c r="W5" i="2" s="1"/>
  <c r="U4" i="2"/>
  <c r="W4" i="2" s="1"/>
  <c r="X4" i="2" s="1"/>
  <c r="S10" i="1"/>
  <c r="U10" i="1" s="1"/>
  <c r="S11" i="1"/>
  <c r="U11" i="1" s="1"/>
  <c r="W8" i="3" l="1"/>
  <c r="X8" i="3" s="1"/>
  <c r="X12" i="3" s="1"/>
  <c r="X6" i="2"/>
  <c r="X10" i="2"/>
  <c r="X8" i="2"/>
  <c r="X12" i="2" s="1"/>
  <c r="P7" i="1"/>
  <c r="P6" i="1"/>
  <c r="S4" i="1" l="1"/>
  <c r="U4" i="1" s="1"/>
  <c r="S5" i="1"/>
  <c r="U5" i="1" s="1"/>
  <c r="S6" i="1"/>
  <c r="U6" i="1" s="1"/>
  <c r="S7" i="1"/>
  <c r="U7" i="1" s="1"/>
  <c r="S8" i="1"/>
  <c r="U8" i="1" s="1"/>
  <c r="S9" i="1"/>
  <c r="U9" i="1" s="1"/>
  <c r="V10" i="1" l="1"/>
  <c r="V4" i="1"/>
  <c r="V8" i="1"/>
  <c r="V6" i="1" l="1"/>
  <c r="V12" i="1" s="1"/>
</calcChain>
</file>

<file path=xl/sharedStrings.xml><?xml version="1.0" encoding="utf-8"?>
<sst xmlns="http://schemas.openxmlformats.org/spreadsheetml/2006/main" count="227" uniqueCount="54">
  <si>
    <t>ITEM</t>
  </si>
  <si>
    <t>Total</t>
  </si>
  <si>
    <t>Descrição</t>
  </si>
  <si>
    <t>Grupo-classe</t>
  </si>
  <si>
    <t>Código NUC</t>
  </si>
  <si>
    <t>Unidade de Compra</t>
  </si>
  <si>
    <t>Detalhamento</t>
  </si>
  <si>
    <t>LOTE</t>
  </si>
  <si>
    <t>02-14</t>
  </si>
  <si>
    <t>50041 0 002</t>
  </si>
  <si>
    <t>50041 0 003</t>
  </si>
  <si>
    <t>Micro-ônibus</t>
  </si>
  <si>
    <t>Ônibus Executivo</t>
  </si>
  <si>
    <t>Ônibus Convencional</t>
  </si>
  <si>
    <t>km rodado</t>
  </si>
  <si>
    <t>diária</t>
  </si>
  <si>
    <t>339039.26</t>
  </si>
  <si>
    <t>Reitoria - SETRAN</t>
  </si>
  <si>
    <t>Reitoria - PROEX</t>
  </si>
  <si>
    <t>ESAG</t>
  </si>
  <si>
    <t>CEART</t>
  </si>
  <si>
    <t>CEAD</t>
  </si>
  <si>
    <t>FAED</t>
  </si>
  <si>
    <t>CEFID</t>
  </si>
  <si>
    <t>CERES</t>
  </si>
  <si>
    <t>CESFI</t>
  </si>
  <si>
    <t>CEO</t>
  </si>
  <si>
    <t>LOCALIDADE</t>
  </si>
  <si>
    <t>Ônibus Convencional para viagem interior</t>
  </si>
  <si>
    <t>* Quando o deslocamento for inferior a 6 horas diárias, deverá ser cobrado o valor de 1/2 diária, descontando 0,5 diária do quantitativo contratado.</t>
  </si>
  <si>
    <t>Não serão aceitos preços irrisórios para os itens, devendo as empresas ofertarem valores para cada item que se tornem exequiveis isoladamentes, considerando que há demandas especificas que utilizam exclusivamente km rodado ou diárias.</t>
  </si>
  <si>
    <t>Preço Máximo Total por Lote</t>
  </si>
  <si>
    <t xml:space="preserve">Preço Máximo Total </t>
  </si>
  <si>
    <t>Quantidade Total</t>
  </si>
  <si>
    <t>Preço Máximo Unitário</t>
  </si>
  <si>
    <t>CEO - Pinhalzinho</t>
  </si>
  <si>
    <t>CAMPUS 1 - Florianópolis, CERES-Laguna, CESFI-Balneário Camboriú</t>
  </si>
  <si>
    <t>Anexo II - PE 0670/2024 – Quadro de Quantitativo(s) e Especificação(ões) Mínima(s) do(s) Item(s) - RELANÇAMENTO</t>
  </si>
  <si>
    <t>PLANILHA AJUSTADA - PE 0670/2024 - LOCAÇÃO DE VEÍCULOS RELANÇAMENTO</t>
  </si>
  <si>
    <t>EMPRESA VENCEDORA</t>
  </si>
  <si>
    <t>Preço Unitário</t>
  </si>
  <si>
    <t xml:space="preserve">Preço Total </t>
  </si>
  <si>
    <t>Preço Total por Lote</t>
  </si>
  <si>
    <t>MARCA</t>
  </si>
  <si>
    <t>FLN TURISMO LTDA</t>
  </si>
  <si>
    <t>VOLARE</t>
  </si>
  <si>
    <t>MPOLO</t>
  </si>
  <si>
    <t xml:space="preserve">	ROTEIROS DO SUL AGENCIA DE VIAGENS LTDA - ME</t>
  </si>
  <si>
    <t>PROPRIA</t>
  </si>
  <si>
    <t xml:space="preserve">	SILVETUR AGENCIA DE VIAGEM E TURISMO LTDA - ME</t>
  </si>
  <si>
    <t>ANEXO DA ATA DE REGISTRO DE PREÇOS - PE 0670/2024 - LOCAÇÃO DE VEÍCULOS RELANÇAMENTO</t>
  </si>
  <si>
    <t>ROTEIROS DO SUL AGENCIA DE VIAGENS LTDA - ME</t>
  </si>
  <si>
    <t>SILVETUR AGENCIA DE VIAGEM E TURISMO LTDA - ME</t>
  </si>
  <si>
    <t>SOMA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</si>
</sst>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164" formatCode="00"/>
    <numFmt numFmtId="165" formatCode="0000"/>
    <numFmt numFmtId="166" formatCode="0.0%"/>
    <numFmt numFmtId="167" formatCode="&quot;R$&quot;\ #,##0.00"/>
  </numFmts>
  <fonts count="14" x14ac:knownFonts="1">
    <font>
      <sz val="11"/>
      <color theme="1"/>
      <name val="Calibri"/>
      <family val="2"/>
      <scheme val="minor"/>
    </font>
    <font>
      <b/>
      <i/>
      <sz val="12"/>
      <name val="Calibri"/>
      <family val="2"/>
    </font>
    <font>
      <sz val="12"/>
      <name val="Calibri"/>
      <family val="2"/>
    </font>
    <font>
      <sz val="11"/>
      <name val="Calibri"/>
      <family val="2"/>
    </font>
    <font>
      <b/>
      <sz val="11"/>
      <name val="Calibri"/>
      <family val="2"/>
    </font>
    <font>
      <sz val="11"/>
      <color theme="1"/>
      <name val="Calibri"/>
      <family val="2"/>
      <scheme val="minor"/>
    </font>
    <font>
      <b/>
      <sz val="11"/>
      <color theme="1"/>
      <name val="Calibri"/>
      <family val="2"/>
      <scheme val="minor"/>
    </font>
    <font>
      <sz val="12"/>
      <name val="Calibri"/>
      <family val="2"/>
      <scheme val="minor"/>
    </font>
    <font>
      <b/>
      <sz val="18"/>
      <color rgb="FFFFFFFF"/>
      <name val="Calibri"/>
      <family val="2"/>
    </font>
    <font>
      <b/>
      <i/>
      <sz val="12"/>
      <name val="Calibri"/>
      <family val="2"/>
      <scheme val="minor"/>
    </font>
    <font>
      <b/>
      <sz val="12"/>
      <color theme="1"/>
      <name val="Calibri"/>
      <family val="2"/>
      <scheme val="minor"/>
    </font>
    <font>
      <b/>
      <sz val="12"/>
      <name val="Calibri"/>
      <family val="2"/>
      <scheme val="minor"/>
    </font>
    <font>
      <sz val="11"/>
      <name val="Calibri"/>
      <family val="2"/>
      <scheme val="minor"/>
    </font>
    <font>
      <b/>
      <sz val="12"/>
      <name val="Calibri"/>
      <family val="2"/>
    </font>
  </fonts>
  <fills count="7">
    <fill>
      <patternFill patternType="none"/>
    </fill>
    <fill>
      <patternFill patternType="gray125"/>
    </fill>
    <fill>
      <patternFill patternType="solid">
        <fgColor rgb="FF149B55"/>
        <bgColor rgb="FF003366"/>
      </patternFill>
    </fill>
    <fill>
      <patternFill patternType="solid">
        <fgColor rgb="FF149B5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s>
  <borders count="9">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44" fontId="5" fillId="0" borderId="0" applyFont="0" applyFill="0" applyBorder="0" applyAlignment="0" applyProtection="0"/>
    <xf numFmtId="9" fontId="5" fillId="0" borderId="0" applyFont="0" applyFill="0" applyBorder="0" applyAlignment="0" applyProtection="0"/>
    <xf numFmtId="44" fontId="5" fillId="0" borderId="0" applyFont="0" applyFill="0" applyBorder="0" applyAlignment="0" applyProtection="0"/>
  </cellStyleXfs>
  <cellXfs count="78">
    <xf numFmtId="0" fontId="0" fillId="0" borderId="0" xfId="0"/>
    <xf numFmtId="166" fontId="2" fillId="0" borderId="0" xfId="2" applyNumberFormat="1" applyFont="1" applyFill="1" applyAlignment="1">
      <alignment horizontal="center" vertical="center"/>
    </xf>
    <xf numFmtId="0" fontId="0" fillId="0" borderId="0" xfId="0" applyFill="1"/>
    <xf numFmtId="164" fontId="2" fillId="0" borderId="0" xfId="0" applyNumberFormat="1" applyFont="1" applyFill="1" applyAlignment="1">
      <alignment horizontal="center"/>
    </xf>
    <xf numFmtId="0" fontId="0" fillId="0" borderId="0" xfId="0" applyFont="1"/>
    <xf numFmtId="165" fontId="7" fillId="0" borderId="0" xfId="0" applyNumberFormat="1" applyFont="1" applyFill="1" applyAlignment="1">
      <alignment horizontal="center"/>
    </xf>
    <xf numFmtId="0" fontId="0" fillId="0" borderId="0" xfId="0" applyAlignment="1"/>
    <xf numFmtId="0" fontId="6" fillId="4" borderId="5" xfId="0" applyFont="1" applyFill="1" applyBorder="1" applyAlignment="1">
      <alignment horizontal="center" vertical="center"/>
    </xf>
    <xf numFmtId="3" fontId="0" fillId="4" borderId="5" xfId="0" applyNumberFormat="1" applyFill="1" applyBorder="1" applyAlignment="1">
      <alignment horizontal="center" vertical="center"/>
    </xf>
    <xf numFmtId="0" fontId="0" fillId="4" borderId="5" xfId="0" applyFont="1" applyFill="1" applyBorder="1" applyAlignment="1">
      <alignment horizontal="center" vertical="center"/>
    </xf>
    <xf numFmtId="0" fontId="0" fillId="4" borderId="5" xfId="0" applyFill="1" applyBorder="1" applyAlignment="1">
      <alignment horizontal="center" vertical="center"/>
    </xf>
    <xf numFmtId="3" fontId="7" fillId="4" borderId="1" xfId="0" applyNumberFormat="1" applyFont="1" applyFill="1" applyBorder="1" applyAlignment="1">
      <alignment horizontal="center" vertical="center" wrapText="1"/>
    </xf>
    <xf numFmtId="49" fontId="0" fillId="4" borderId="5" xfId="0" applyNumberFormat="1" applyFill="1" applyBorder="1" applyAlignment="1">
      <alignment horizontal="center" vertical="center"/>
    </xf>
    <xf numFmtId="0" fontId="0" fillId="4" borderId="1" xfId="0" applyFill="1" applyBorder="1" applyAlignment="1">
      <alignment horizontal="center" vertical="center"/>
    </xf>
    <xf numFmtId="165" fontId="7" fillId="0" borderId="0" xfId="0" applyNumberFormat="1" applyFont="1" applyFill="1" applyBorder="1" applyAlignment="1">
      <alignment horizontal="center"/>
    </xf>
    <xf numFmtId="166" fontId="4" fillId="0" borderId="0" xfId="2" applyNumberFormat="1" applyFont="1" applyFill="1" applyBorder="1" applyAlignment="1">
      <alignment horizontal="center"/>
    </xf>
    <xf numFmtId="0" fontId="0" fillId="0" borderId="0" xfId="0" applyBorder="1"/>
    <xf numFmtId="166" fontId="2" fillId="0" borderId="0" xfId="2" applyNumberFormat="1" applyFont="1" applyFill="1" applyBorder="1" applyAlignment="1">
      <alignment horizontal="center" vertical="center"/>
    </xf>
    <xf numFmtId="166" fontId="4" fillId="0" borderId="5" xfId="2" applyNumberFormat="1" applyFont="1" applyFill="1" applyBorder="1" applyAlignment="1">
      <alignment horizontal="center" vertical="center"/>
    </xf>
    <xf numFmtId="167" fontId="6" fillId="0" borderId="5" xfId="0" applyNumberFormat="1" applyFont="1" applyBorder="1" applyAlignment="1">
      <alignment horizontal="center" vertical="center"/>
    </xf>
    <xf numFmtId="167" fontId="3" fillId="4" borderId="2" xfId="0" applyNumberFormat="1" applyFont="1" applyFill="1" applyBorder="1" applyAlignment="1">
      <alignment horizontal="center"/>
    </xf>
    <xf numFmtId="4" fontId="3" fillId="4" borderId="1" xfId="1" applyNumberFormat="1" applyFont="1" applyFill="1" applyBorder="1" applyAlignment="1">
      <alignment horizontal="center"/>
    </xf>
    <xf numFmtId="165" fontId="11" fillId="0" borderId="0" xfId="0" applyNumberFormat="1" applyFont="1" applyFill="1" applyAlignment="1">
      <alignment horizontal="center" vertical="center" wrapText="1"/>
    </xf>
    <xf numFmtId="165" fontId="11" fillId="0" borderId="0" xfId="0" applyNumberFormat="1" applyFont="1" applyFill="1" applyAlignment="1">
      <alignment horizontal="center" vertical="center"/>
    </xf>
    <xf numFmtId="0" fontId="6" fillId="0" borderId="5" xfId="0" applyFont="1" applyFill="1" applyBorder="1" applyAlignment="1">
      <alignment horizontal="center" vertical="center"/>
    </xf>
    <xf numFmtId="49" fontId="0" fillId="0" borderId="5" xfId="0" applyNumberFormat="1" applyFill="1" applyBorder="1" applyAlignment="1">
      <alignment horizontal="center" vertical="center"/>
    </xf>
    <xf numFmtId="0" fontId="0" fillId="0" borderId="5" xfId="0" applyFill="1" applyBorder="1" applyAlignment="1">
      <alignment horizontal="center" vertical="center"/>
    </xf>
    <xf numFmtId="3" fontId="0" fillId="0" borderId="5" xfId="0" applyNumberFormat="1" applyFill="1" applyBorder="1" applyAlignment="1">
      <alignment horizontal="center" vertical="center"/>
    </xf>
    <xf numFmtId="0" fontId="0" fillId="0" borderId="5" xfId="0" applyFont="1" applyFill="1" applyBorder="1" applyAlignment="1">
      <alignment horizontal="center" vertical="center"/>
    </xf>
    <xf numFmtId="0" fontId="0" fillId="0" borderId="1" xfId="0" applyFill="1" applyBorder="1" applyAlignment="1">
      <alignment horizontal="center" vertical="center"/>
    </xf>
    <xf numFmtId="3" fontId="7" fillId="0" borderId="1" xfId="0" applyNumberFormat="1" applyFont="1" applyFill="1" applyBorder="1" applyAlignment="1">
      <alignment horizontal="center" vertical="center" wrapText="1"/>
    </xf>
    <xf numFmtId="4" fontId="3" fillId="0" borderId="1" xfId="1" applyNumberFormat="1" applyFont="1" applyFill="1" applyBorder="1" applyAlignment="1">
      <alignment horizontal="center"/>
    </xf>
    <xf numFmtId="167" fontId="3" fillId="0" borderId="2" xfId="0" applyNumberFormat="1" applyFont="1" applyFill="1" applyBorder="1" applyAlignment="1">
      <alignment horizontal="center"/>
    </xf>
    <xf numFmtId="0" fontId="7" fillId="0" borderId="5" xfId="0" applyFont="1" applyFill="1" applyBorder="1" applyAlignment="1">
      <alignment horizontal="center" vertical="center" wrapText="1"/>
    </xf>
    <xf numFmtId="0" fontId="12" fillId="0" borderId="5" xfId="0" applyFont="1" applyFill="1" applyBorder="1" applyAlignment="1">
      <alignment horizontal="center" vertical="center"/>
    </xf>
    <xf numFmtId="3" fontId="7" fillId="0" borderId="5" xfId="0" applyNumberFormat="1" applyFont="1" applyFill="1" applyBorder="1" applyAlignment="1">
      <alignment horizontal="center" vertical="center" wrapText="1"/>
    </xf>
    <xf numFmtId="4" fontId="3" fillId="0" borderId="5" xfId="1" applyNumberFormat="1" applyFont="1" applyFill="1" applyBorder="1" applyAlignment="1">
      <alignment horizontal="center"/>
    </xf>
    <xf numFmtId="167" fontId="3" fillId="0" borderId="5" xfId="0" applyNumberFormat="1" applyFont="1" applyFill="1" applyBorder="1" applyAlignment="1">
      <alignment horizontal="center"/>
    </xf>
    <xf numFmtId="167" fontId="3" fillId="0" borderId="5" xfId="0" applyNumberFormat="1" applyFont="1" applyFill="1" applyBorder="1" applyAlignment="1">
      <alignment horizontal="center" vertical="center"/>
    </xf>
    <xf numFmtId="0" fontId="6" fillId="0" borderId="5" xfId="0" applyFont="1" applyFill="1" applyBorder="1" applyAlignment="1">
      <alignment horizontal="center" vertical="center" wrapText="1"/>
    </xf>
    <xf numFmtId="0" fontId="6" fillId="4" borderId="5" xfId="0" applyFont="1" applyFill="1" applyBorder="1" applyAlignment="1">
      <alignment horizontal="center" vertical="center" wrapText="1"/>
    </xf>
    <xf numFmtId="4" fontId="3" fillId="4" borderId="1" xfId="1" applyNumberFormat="1" applyFont="1" applyFill="1" applyBorder="1" applyAlignment="1">
      <alignment horizontal="center" vertical="center"/>
    </xf>
    <xf numFmtId="167" fontId="3" fillId="4" borderId="2" xfId="0" applyNumberFormat="1" applyFont="1" applyFill="1" applyBorder="1" applyAlignment="1">
      <alignment horizontal="center" vertical="center"/>
    </xf>
    <xf numFmtId="4" fontId="3" fillId="0" borderId="1" xfId="1" applyNumberFormat="1" applyFont="1" applyFill="1" applyBorder="1" applyAlignment="1">
      <alignment horizontal="center" vertical="center"/>
    </xf>
    <xf numFmtId="167" fontId="3" fillId="0" borderId="2" xfId="0" applyNumberFormat="1" applyFont="1" applyFill="1" applyBorder="1" applyAlignment="1">
      <alignment horizontal="center" vertical="center"/>
    </xf>
    <xf numFmtId="4" fontId="3" fillId="0" borderId="5" xfId="1" applyNumberFormat="1" applyFont="1" applyFill="1" applyBorder="1" applyAlignment="1">
      <alignment horizontal="center" vertical="center"/>
    </xf>
    <xf numFmtId="166" fontId="13" fillId="6" borderId="5" xfId="2" applyNumberFormat="1" applyFont="1" applyFill="1" applyBorder="1" applyAlignment="1">
      <alignment horizontal="center" vertical="center"/>
    </xf>
    <xf numFmtId="167" fontId="10" fillId="6" borderId="5" xfId="0" applyNumberFormat="1" applyFont="1" applyFill="1" applyBorder="1" applyAlignment="1">
      <alignment horizontal="center" vertical="center"/>
    </xf>
    <xf numFmtId="165" fontId="11" fillId="5" borderId="6" xfId="0" applyNumberFormat="1" applyFont="1" applyFill="1" applyBorder="1" applyAlignment="1">
      <alignment horizontal="center" vertical="center" wrapText="1"/>
    </xf>
    <xf numFmtId="165" fontId="11" fillId="5" borderId="7" xfId="0" applyNumberFormat="1" applyFont="1" applyFill="1" applyBorder="1" applyAlignment="1">
      <alignment horizontal="center" vertical="center" wrapText="1"/>
    </xf>
    <xf numFmtId="165" fontId="11" fillId="5" borderId="8" xfId="0" applyNumberFormat="1" applyFont="1" applyFill="1" applyBorder="1" applyAlignment="1">
      <alignment horizontal="center" vertical="center" wrapText="1"/>
    </xf>
    <xf numFmtId="3" fontId="11" fillId="3" borderId="5" xfId="0" applyNumberFormat="1"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8" fillId="2" borderId="0" xfId="0" applyFont="1" applyFill="1" applyBorder="1" applyAlignment="1">
      <alignment horizontal="center" vertical="center"/>
    </xf>
    <xf numFmtId="0" fontId="1" fillId="3" borderId="5" xfId="0" applyFont="1" applyFill="1" applyBorder="1" applyAlignment="1">
      <alignment horizontal="center" vertical="center" wrapText="1"/>
    </xf>
    <xf numFmtId="165" fontId="9" fillId="3" borderId="5" xfId="0" applyNumberFormat="1" applyFont="1" applyFill="1" applyBorder="1" applyAlignment="1">
      <alignment horizontal="center" vertical="center" textRotation="90"/>
    </xf>
    <xf numFmtId="165" fontId="9" fillId="3" borderId="5"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xf>
    <xf numFmtId="0" fontId="11" fillId="4" borderId="3"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167" fontId="3" fillId="0" borderId="5" xfId="0" applyNumberFormat="1" applyFont="1" applyFill="1" applyBorder="1" applyAlignment="1">
      <alignment horizontal="center" vertical="center"/>
    </xf>
    <xf numFmtId="167" fontId="3" fillId="4" borderId="3" xfId="0" applyNumberFormat="1" applyFont="1" applyFill="1" applyBorder="1" applyAlignment="1">
      <alignment horizontal="center" vertical="center"/>
    </xf>
    <xf numFmtId="167" fontId="3" fillId="4" borderId="4" xfId="0" applyNumberFormat="1" applyFont="1" applyFill="1" applyBorder="1" applyAlignment="1">
      <alignment horizontal="center" vertical="center"/>
    </xf>
    <xf numFmtId="0" fontId="11" fillId="0" borderId="5" xfId="0" applyFont="1" applyFill="1" applyBorder="1" applyAlignment="1">
      <alignment horizontal="center" vertical="center" wrapText="1"/>
    </xf>
    <xf numFmtId="0" fontId="10" fillId="0" borderId="5" xfId="0" applyFont="1" applyFill="1" applyBorder="1" applyAlignment="1">
      <alignment horizontal="center" vertical="center"/>
    </xf>
    <xf numFmtId="0" fontId="10" fillId="4" borderId="5" xfId="0" applyFont="1" applyFill="1" applyBorder="1" applyAlignment="1">
      <alignment horizontal="center" vertical="center"/>
    </xf>
    <xf numFmtId="167" fontId="3" fillId="0" borderId="3" xfId="0" applyNumberFormat="1" applyFont="1" applyFill="1" applyBorder="1" applyAlignment="1">
      <alignment horizontal="center" vertical="center"/>
    </xf>
    <xf numFmtId="167" fontId="3" fillId="0" borderId="4" xfId="0" applyNumberFormat="1" applyFont="1" applyFill="1" applyBorder="1" applyAlignment="1">
      <alignment horizontal="center" vertical="center"/>
    </xf>
    <xf numFmtId="165" fontId="9" fillId="3" borderId="3" xfId="0" applyNumberFormat="1" applyFont="1" applyFill="1" applyBorder="1" applyAlignment="1">
      <alignment horizontal="center" vertical="center" textRotation="90"/>
    </xf>
    <xf numFmtId="165" fontId="9" fillId="3" borderId="4" xfId="0" applyNumberFormat="1" applyFont="1" applyFill="1" applyBorder="1" applyAlignment="1">
      <alignment horizontal="center" vertical="center" textRotation="90"/>
    </xf>
    <xf numFmtId="165" fontId="9" fillId="3" borderId="3" xfId="0" applyNumberFormat="1" applyFont="1" applyFill="1" applyBorder="1" applyAlignment="1">
      <alignment horizontal="center" vertical="center"/>
    </xf>
    <xf numFmtId="165" fontId="9" fillId="3" borderId="4" xfId="0" applyNumberFormat="1" applyFont="1" applyFill="1" applyBorder="1" applyAlignment="1">
      <alignment horizontal="center" vertical="center"/>
    </xf>
    <xf numFmtId="165" fontId="11" fillId="0" borderId="0" xfId="0" applyNumberFormat="1" applyFont="1" applyFill="1" applyAlignment="1">
      <alignment horizontal="center"/>
    </xf>
    <xf numFmtId="3" fontId="11" fillId="0" borderId="0" xfId="0" applyNumberFormat="1" applyFont="1" applyFill="1" applyAlignment="1">
      <alignment horizontal="center"/>
    </xf>
    <xf numFmtId="3" fontId="7" fillId="0" borderId="0" xfId="0" applyNumberFormat="1" applyFont="1" applyFill="1" applyAlignment="1">
      <alignment horizontal="center"/>
    </xf>
  </cellXfs>
  <cellStyles count="4">
    <cellStyle name="Moeda" xfId="1" builtinId="4"/>
    <cellStyle name="Moeda 2" xfId="3" xr:uid="{0164A331-2974-4F7F-BBA4-B5ED7B4A01A9}"/>
    <cellStyle name="Normal" xfId="0" builtinId="0"/>
    <cellStyle name="Porcentagem" xfId="2" builtinId="5"/>
  </cellStyles>
  <dxfs count="3">
    <dxf>
      <font>
        <b/>
        <i val="0"/>
      </font>
      <fill>
        <patternFill>
          <bgColor rgb="FF92D050"/>
        </patternFill>
      </fill>
    </dxf>
    <dxf>
      <font>
        <b/>
        <i val="0"/>
      </font>
      <fill>
        <patternFill>
          <bgColor rgb="FF92D050"/>
        </patternFill>
      </fill>
    </dxf>
    <dxf>
      <font>
        <b/>
        <i val="0"/>
      </font>
      <fill>
        <patternFill>
          <bgColor rgb="FF92D050"/>
        </patternFill>
      </fill>
    </dxf>
  </dxfs>
  <tableStyles count="0" defaultTableStyle="TableStyleMedium9" defaultPivotStyle="PivotStyleLight16"/>
  <colors>
    <mruColors>
      <color rgb="FF149B55"/>
      <color rgb="FF78A1D2"/>
      <color rgb="FFBAD9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179917</xdr:colOff>
      <xdr:row>0</xdr:row>
      <xdr:rowOff>116418</xdr:rowOff>
    </xdr:from>
    <xdr:to>
      <xdr:col>0</xdr:col>
      <xdr:colOff>1397000</xdr:colOff>
      <xdr:row>0</xdr:row>
      <xdr:rowOff>624418</xdr:rowOff>
    </xdr:to>
    <xdr:pic>
      <xdr:nvPicPr>
        <xdr:cNvPr id="5" name="Imagem 4">
          <a:extLst>
            <a:ext uri="{FF2B5EF4-FFF2-40B4-BE49-F238E27FC236}">
              <a16:creationId xmlns:a16="http://schemas.microsoft.com/office/drawing/2014/main" id="{76358D9B-A440-49AC-958B-A28096783BE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17083" cy="508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179917</xdr:colOff>
      <xdr:row>0</xdr:row>
      <xdr:rowOff>116418</xdr:rowOff>
    </xdr:from>
    <xdr:to>
      <xdr:col>0</xdr:col>
      <xdr:colOff>1397000</xdr:colOff>
      <xdr:row>0</xdr:row>
      <xdr:rowOff>624418</xdr:rowOff>
    </xdr:to>
    <xdr:pic>
      <xdr:nvPicPr>
        <xdr:cNvPr id="2" name="Imagem 1">
          <a:extLst>
            <a:ext uri="{FF2B5EF4-FFF2-40B4-BE49-F238E27FC236}">
              <a16:creationId xmlns:a16="http://schemas.microsoft.com/office/drawing/2014/main" id="{466B3337-3514-4553-82AB-D764C8FA7AE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17083" cy="508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179917</xdr:colOff>
      <xdr:row>0</xdr:row>
      <xdr:rowOff>116418</xdr:rowOff>
    </xdr:from>
    <xdr:to>
      <xdr:col>0</xdr:col>
      <xdr:colOff>1397000</xdr:colOff>
      <xdr:row>0</xdr:row>
      <xdr:rowOff>624418</xdr:rowOff>
    </xdr:to>
    <xdr:pic>
      <xdr:nvPicPr>
        <xdr:cNvPr id="2" name="Imagem 1">
          <a:extLst>
            <a:ext uri="{FF2B5EF4-FFF2-40B4-BE49-F238E27FC236}">
              <a16:creationId xmlns:a16="http://schemas.microsoft.com/office/drawing/2014/main" id="{EBF52E70-854B-4CDA-949B-DAC8443038E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17083" cy="508000"/>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7"/>
  <sheetViews>
    <sheetView zoomScale="90" zoomScaleNormal="90" zoomScaleSheetLayoutView="100" zoomScalePageLayoutView="80" workbookViewId="0">
      <selection activeCell="M9" sqref="M9"/>
    </sheetView>
  </sheetViews>
  <sheetFormatPr defaultRowHeight="15" x14ac:dyDescent="0.25"/>
  <cols>
    <col min="1" max="1" width="27.5703125" customWidth="1"/>
    <col min="3" max="3" width="6.85546875" customWidth="1"/>
    <col min="4" max="4" width="52.42578125" style="4" customWidth="1"/>
    <col min="5" max="5" width="11.85546875" style="4" customWidth="1"/>
    <col min="6" max="6" width="11.28515625" style="4" customWidth="1"/>
    <col min="7" max="7" width="15.85546875" style="4" customWidth="1"/>
    <col min="8" max="8" width="15.5703125" style="4" bestFit="1" customWidth="1"/>
    <col min="9" max="9" width="18.5703125" style="4" bestFit="1" customWidth="1"/>
    <col min="10" max="10" width="17.42578125" style="4" bestFit="1" customWidth="1"/>
    <col min="11" max="11" width="6.7109375" style="4" bestFit="1" customWidth="1"/>
    <col min="12" max="12" width="7.140625" style="4" bestFit="1" customWidth="1"/>
    <col min="13" max="13" width="6.7109375" style="4" bestFit="1" customWidth="1"/>
    <col min="14" max="14" width="7.140625" style="4" bestFit="1" customWidth="1"/>
    <col min="15" max="15" width="6.28515625" style="4" bestFit="1" customWidth="1"/>
    <col min="16" max="16" width="6.85546875" style="4" bestFit="1" customWidth="1"/>
    <col min="17" max="17" width="6" style="4" bestFit="1" customWidth="1"/>
    <col min="18" max="18" width="5.5703125" style="4" bestFit="1" customWidth="1"/>
    <col min="19" max="19" width="18.5703125" style="4" bestFit="1" customWidth="1"/>
    <col min="20" max="20" width="13.42578125" customWidth="1"/>
    <col min="21" max="21" width="15.42578125" customWidth="1"/>
    <col min="22" max="22" width="17.5703125" customWidth="1"/>
  </cols>
  <sheetData>
    <row r="1" spans="1:22" ht="55.5" customHeight="1" x14ac:dyDescent="0.25">
      <c r="A1" s="54" t="s">
        <v>37</v>
      </c>
      <c r="B1" s="54"/>
      <c r="C1" s="54"/>
      <c r="D1" s="54"/>
      <c r="E1" s="54"/>
      <c r="F1" s="54"/>
      <c r="G1" s="54"/>
      <c r="H1" s="54"/>
      <c r="I1" s="54"/>
      <c r="J1" s="54"/>
      <c r="K1" s="54"/>
      <c r="L1" s="54"/>
      <c r="M1" s="54"/>
      <c r="N1" s="54"/>
      <c r="O1" s="54"/>
      <c r="P1" s="54"/>
      <c r="Q1" s="54"/>
      <c r="R1" s="54"/>
      <c r="S1" s="54"/>
      <c r="T1" s="54"/>
      <c r="U1" s="54"/>
      <c r="V1" s="54"/>
    </row>
    <row r="2" spans="1:22" s="2" customFormat="1" ht="31.15" customHeight="1" x14ac:dyDescent="0.25">
      <c r="A2" s="56" t="s">
        <v>27</v>
      </c>
      <c r="B2" s="56" t="s">
        <v>7</v>
      </c>
      <c r="C2" s="56" t="s">
        <v>0</v>
      </c>
      <c r="D2" s="58" t="s">
        <v>2</v>
      </c>
      <c r="E2" s="57" t="s">
        <v>3</v>
      </c>
      <c r="F2" s="57" t="s">
        <v>4</v>
      </c>
      <c r="G2" s="57" t="s">
        <v>5</v>
      </c>
      <c r="H2" s="58" t="s">
        <v>6</v>
      </c>
      <c r="I2" s="51" t="s">
        <v>17</v>
      </c>
      <c r="J2" s="51" t="s">
        <v>18</v>
      </c>
      <c r="K2" s="51" t="s">
        <v>19</v>
      </c>
      <c r="L2" s="51" t="s">
        <v>20</v>
      </c>
      <c r="M2" s="51" t="s">
        <v>21</v>
      </c>
      <c r="N2" s="51" t="s">
        <v>22</v>
      </c>
      <c r="O2" s="51" t="s">
        <v>23</v>
      </c>
      <c r="P2" s="51" t="s">
        <v>24</v>
      </c>
      <c r="Q2" s="51" t="s">
        <v>25</v>
      </c>
      <c r="R2" s="51" t="s">
        <v>26</v>
      </c>
      <c r="S2" s="58" t="s">
        <v>33</v>
      </c>
      <c r="T2" s="55" t="s">
        <v>34</v>
      </c>
      <c r="U2" s="55" t="s">
        <v>32</v>
      </c>
      <c r="V2" s="55" t="s">
        <v>31</v>
      </c>
    </row>
    <row r="3" spans="1:22" s="2" customFormat="1" ht="56.25" customHeight="1" x14ac:dyDescent="0.25">
      <c r="A3" s="56"/>
      <c r="B3" s="56"/>
      <c r="C3" s="56"/>
      <c r="D3" s="58"/>
      <c r="E3" s="57"/>
      <c r="F3" s="57"/>
      <c r="G3" s="57"/>
      <c r="H3" s="58"/>
      <c r="I3" s="51"/>
      <c r="J3" s="51"/>
      <c r="K3" s="51"/>
      <c r="L3" s="51"/>
      <c r="M3" s="51"/>
      <c r="N3" s="51"/>
      <c r="O3" s="51"/>
      <c r="P3" s="51"/>
      <c r="Q3" s="51"/>
      <c r="R3" s="51"/>
      <c r="S3" s="58"/>
      <c r="T3" s="55"/>
      <c r="U3" s="55"/>
      <c r="V3" s="55"/>
    </row>
    <row r="4" spans="1:22" ht="21.75" customHeight="1" x14ac:dyDescent="0.25">
      <c r="A4" s="59" t="s">
        <v>36</v>
      </c>
      <c r="B4" s="68">
        <v>1</v>
      </c>
      <c r="C4" s="7">
        <v>1</v>
      </c>
      <c r="D4" s="52" t="s">
        <v>11</v>
      </c>
      <c r="E4" s="12" t="s">
        <v>8</v>
      </c>
      <c r="F4" s="10" t="s">
        <v>9</v>
      </c>
      <c r="G4" s="10" t="s">
        <v>14</v>
      </c>
      <c r="H4" s="10" t="s">
        <v>16</v>
      </c>
      <c r="I4" s="8">
        <v>6000</v>
      </c>
      <c r="J4" s="8">
        <v>5800</v>
      </c>
      <c r="K4" s="9">
        <v>2000</v>
      </c>
      <c r="L4" s="10">
        <v>2400</v>
      </c>
      <c r="M4" s="10"/>
      <c r="N4" s="8">
        <v>12000</v>
      </c>
      <c r="O4" s="10">
        <v>1000</v>
      </c>
      <c r="P4" s="10">
        <v>1500</v>
      </c>
      <c r="Q4" s="10">
        <v>600</v>
      </c>
      <c r="R4" s="13"/>
      <c r="S4" s="11">
        <f t="shared" ref="S4:S9" si="0">SUM(I4:Q4)</f>
        <v>31300</v>
      </c>
      <c r="T4" s="21">
        <v>13.65</v>
      </c>
      <c r="U4" s="20">
        <f t="shared" ref="U4:U11" si="1">S4*T4</f>
        <v>427245</v>
      </c>
      <c r="V4" s="64">
        <f>SUM(U4:U5)</f>
        <v>704445</v>
      </c>
    </row>
    <row r="5" spans="1:22" ht="50.25" customHeight="1" x14ac:dyDescent="0.25">
      <c r="A5" s="60"/>
      <c r="B5" s="68"/>
      <c r="C5" s="7">
        <v>2</v>
      </c>
      <c r="D5" s="52"/>
      <c r="E5" s="12" t="s">
        <v>8</v>
      </c>
      <c r="F5" s="10" t="s">
        <v>10</v>
      </c>
      <c r="G5" s="10" t="s">
        <v>15</v>
      </c>
      <c r="H5" s="10" t="s">
        <v>16</v>
      </c>
      <c r="I5" s="10">
        <v>30</v>
      </c>
      <c r="J5" s="10">
        <v>36</v>
      </c>
      <c r="K5" s="9">
        <v>10</v>
      </c>
      <c r="L5" s="10">
        <v>10</v>
      </c>
      <c r="M5" s="10"/>
      <c r="N5" s="10">
        <v>20</v>
      </c>
      <c r="O5" s="10">
        <v>4</v>
      </c>
      <c r="P5" s="10">
        <v>12</v>
      </c>
      <c r="Q5" s="10">
        <v>10</v>
      </c>
      <c r="R5" s="13"/>
      <c r="S5" s="11">
        <f t="shared" si="0"/>
        <v>132</v>
      </c>
      <c r="T5" s="21">
        <v>2100</v>
      </c>
      <c r="U5" s="20">
        <f t="shared" si="1"/>
        <v>277200</v>
      </c>
      <c r="V5" s="65"/>
    </row>
    <row r="6" spans="1:22" ht="21.75" customHeight="1" x14ac:dyDescent="0.25">
      <c r="A6" s="61" t="s">
        <v>36</v>
      </c>
      <c r="B6" s="67">
        <v>2</v>
      </c>
      <c r="C6" s="24">
        <v>3</v>
      </c>
      <c r="D6" s="53" t="s">
        <v>12</v>
      </c>
      <c r="E6" s="25" t="s">
        <v>8</v>
      </c>
      <c r="F6" s="26" t="s">
        <v>9</v>
      </c>
      <c r="G6" s="26" t="s">
        <v>14</v>
      </c>
      <c r="H6" s="26" t="s">
        <v>16</v>
      </c>
      <c r="I6" s="27">
        <v>15000</v>
      </c>
      <c r="J6" s="27">
        <v>30000</v>
      </c>
      <c r="K6" s="28">
        <v>25000</v>
      </c>
      <c r="L6" s="26">
        <v>4800</v>
      </c>
      <c r="M6" s="26"/>
      <c r="N6" s="27">
        <v>20000</v>
      </c>
      <c r="O6" s="26">
        <v>5000</v>
      </c>
      <c r="P6" s="26">
        <f>600+8000+1200+4200+560+4000+2600+740+2000</f>
        <v>23900</v>
      </c>
      <c r="Q6" s="27">
        <v>6000</v>
      </c>
      <c r="R6" s="29"/>
      <c r="S6" s="30">
        <f t="shared" si="0"/>
        <v>129700</v>
      </c>
      <c r="T6" s="31">
        <v>19</v>
      </c>
      <c r="U6" s="32">
        <f t="shared" si="1"/>
        <v>2464300</v>
      </c>
      <c r="V6" s="69">
        <f>SUM(U6:U7)</f>
        <v>3134200</v>
      </c>
    </row>
    <row r="7" spans="1:22" ht="49.5" customHeight="1" x14ac:dyDescent="0.25">
      <c r="A7" s="62"/>
      <c r="B7" s="67"/>
      <c r="C7" s="24">
        <v>4</v>
      </c>
      <c r="D7" s="53"/>
      <c r="E7" s="25" t="s">
        <v>8</v>
      </c>
      <c r="F7" s="26" t="s">
        <v>10</v>
      </c>
      <c r="G7" s="26" t="s">
        <v>15</v>
      </c>
      <c r="H7" s="26" t="s">
        <v>16</v>
      </c>
      <c r="I7" s="26">
        <v>20</v>
      </c>
      <c r="J7" s="26">
        <v>55</v>
      </c>
      <c r="K7" s="28">
        <v>40</v>
      </c>
      <c r="L7" s="26">
        <v>15</v>
      </c>
      <c r="M7" s="26"/>
      <c r="N7" s="26">
        <v>25</v>
      </c>
      <c r="O7" s="26">
        <v>24</v>
      </c>
      <c r="P7" s="26">
        <f>4+14+3+3+4+1+3</f>
        <v>32</v>
      </c>
      <c r="Q7" s="26">
        <v>20</v>
      </c>
      <c r="R7" s="29"/>
      <c r="S7" s="30">
        <f t="shared" si="0"/>
        <v>231</v>
      </c>
      <c r="T7" s="31">
        <v>2900</v>
      </c>
      <c r="U7" s="32">
        <f t="shared" si="1"/>
        <v>669900</v>
      </c>
      <c r="V7" s="70"/>
    </row>
    <row r="8" spans="1:22" ht="21.75" customHeight="1" x14ac:dyDescent="0.25">
      <c r="A8" s="59" t="s">
        <v>36</v>
      </c>
      <c r="B8" s="68">
        <v>3</v>
      </c>
      <c r="C8" s="7">
        <v>5</v>
      </c>
      <c r="D8" s="52" t="s">
        <v>13</v>
      </c>
      <c r="E8" s="12" t="s">
        <v>8</v>
      </c>
      <c r="F8" s="10" t="s">
        <v>9</v>
      </c>
      <c r="G8" s="10" t="s">
        <v>14</v>
      </c>
      <c r="H8" s="10" t="s">
        <v>16</v>
      </c>
      <c r="I8" s="8">
        <v>8000</v>
      </c>
      <c r="J8" s="8">
        <v>28000</v>
      </c>
      <c r="K8" s="9">
        <v>10000</v>
      </c>
      <c r="L8" s="10">
        <v>3400</v>
      </c>
      <c r="M8" s="10">
        <v>160</v>
      </c>
      <c r="N8" s="8">
        <v>10000</v>
      </c>
      <c r="O8" s="10">
        <v>5000</v>
      </c>
      <c r="P8" s="13"/>
      <c r="Q8" s="10">
        <v>5000</v>
      </c>
      <c r="R8" s="13"/>
      <c r="S8" s="11">
        <f t="shared" si="0"/>
        <v>69560</v>
      </c>
      <c r="T8" s="21">
        <v>16.21</v>
      </c>
      <c r="U8" s="20">
        <f t="shared" si="1"/>
        <v>1127567.6000000001</v>
      </c>
      <c r="V8" s="64">
        <f t="shared" ref="V8" si="2">SUM(U8:U9)</f>
        <v>1713217.6</v>
      </c>
    </row>
    <row r="9" spans="1:22" ht="54.75" customHeight="1" x14ac:dyDescent="0.25">
      <c r="A9" s="60"/>
      <c r="B9" s="68"/>
      <c r="C9" s="7">
        <v>6</v>
      </c>
      <c r="D9" s="52"/>
      <c r="E9" s="12" t="s">
        <v>8</v>
      </c>
      <c r="F9" s="10" t="s">
        <v>10</v>
      </c>
      <c r="G9" s="10" t="s">
        <v>15</v>
      </c>
      <c r="H9" s="10" t="s">
        <v>16</v>
      </c>
      <c r="I9" s="10">
        <v>30</v>
      </c>
      <c r="J9" s="10">
        <v>80</v>
      </c>
      <c r="K9" s="9">
        <v>25</v>
      </c>
      <c r="L9" s="10">
        <v>10</v>
      </c>
      <c r="M9" s="10">
        <v>20</v>
      </c>
      <c r="N9" s="10">
        <v>20</v>
      </c>
      <c r="O9" s="10">
        <v>24</v>
      </c>
      <c r="P9" s="13"/>
      <c r="Q9" s="10">
        <v>12</v>
      </c>
      <c r="R9" s="13"/>
      <c r="S9" s="11">
        <f t="shared" si="0"/>
        <v>221</v>
      </c>
      <c r="T9" s="21">
        <v>2650</v>
      </c>
      <c r="U9" s="20">
        <f t="shared" si="1"/>
        <v>585650</v>
      </c>
      <c r="V9" s="65"/>
    </row>
    <row r="10" spans="1:22" ht="19.5" customHeight="1" x14ac:dyDescent="0.25">
      <c r="A10" s="66" t="s">
        <v>35</v>
      </c>
      <c r="B10" s="67">
        <v>4</v>
      </c>
      <c r="C10" s="24">
        <v>7</v>
      </c>
      <c r="D10" s="53" t="s">
        <v>28</v>
      </c>
      <c r="E10" s="25" t="s">
        <v>8</v>
      </c>
      <c r="F10" s="26" t="s">
        <v>9</v>
      </c>
      <c r="G10" s="26" t="s">
        <v>14</v>
      </c>
      <c r="H10" s="26" t="s">
        <v>16</v>
      </c>
      <c r="I10" s="33"/>
      <c r="J10" s="33"/>
      <c r="K10" s="33"/>
      <c r="L10" s="33"/>
      <c r="M10" s="33"/>
      <c r="N10" s="33"/>
      <c r="O10" s="33"/>
      <c r="P10" s="33"/>
      <c r="Q10" s="33"/>
      <c r="R10" s="34">
        <v>500</v>
      </c>
      <c r="S10" s="35">
        <f t="shared" ref="S10:S11" si="3">SUM(I10:R10)</f>
        <v>500</v>
      </c>
      <c r="T10" s="36">
        <v>17.100000000000001</v>
      </c>
      <c r="U10" s="37">
        <f t="shared" si="1"/>
        <v>8550</v>
      </c>
      <c r="V10" s="63">
        <f>SUM(U10:U11)</f>
        <v>21925</v>
      </c>
    </row>
    <row r="11" spans="1:22" ht="46.5" customHeight="1" x14ac:dyDescent="0.25">
      <c r="A11" s="66"/>
      <c r="B11" s="67"/>
      <c r="C11" s="24">
        <v>8</v>
      </c>
      <c r="D11" s="53"/>
      <c r="E11" s="25" t="s">
        <v>8</v>
      </c>
      <c r="F11" s="26" t="s">
        <v>10</v>
      </c>
      <c r="G11" s="26" t="s">
        <v>15</v>
      </c>
      <c r="H11" s="26" t="s">
        <v>16</v>
      </c>
      <c r="I11" s="33"/>
      <c r="J11" s="33"/>
      <c r="K11" s="33"/>
      <c r="L11" s="33"/>
      <c r="M11" s="33"/>
      <c r="N11" s="33"/>
      <c r="O11" s="33"/>
      <c r="P11" s="33"/>
      <c r="Q11" s="33"/>
      <c r="R11" s="34">
        <v>5</v>
      </c>
      <c r="S11" s="35">
        <f t="shared" si="3"/>
        <v>5</v>
      </c>
      <c r="T11" s="36">
        <v>2675</v>
      </c>
      <c r="U11" s="37">
        <f t="shared" si="1"/>
        <v>13375</v>
      </c>
      <c r="V11" s="63"/>
    </row>
    <row r="12" spans="1:22" ht="22.5" customHeight="1" x14ac:dyDescent="0.25">
      <c r="C12" s="3"/>
      <c r="D12" s="5"/>
      <c r="E12" s="5"/>
      <c r="F12" s="5"/>
      <c r="G12" s="5"/>
      <c r="H12" s="5"/>
      <c r="I12" s="5"/>
      <c r="J12" s="5"/>
      <c r="K12" s="5"/>
      <c r="L12" s="5"/>
      <c r="M12" s="5"/>
      <c r="N12" s="5"/>
      <c r="O12" s="5"/>
      <c r="P12" s="5"/>
      <c r="Q12" s="5"/>
      <c r="R12" s="5"/>
      <c r="S12" s="14"/>
      <c r="T12" s="15"/>
      <c r="U12" s="18" t="s">
        <v>1</v>
      </c>
      <c r="V12" s="19">
        <f>SUM(V4:V11)</f>
        <v>5573787.5999999996</v>
      </c>
    </row>
    <row r="13" spans="1:22" ht="16.5" thickBot="1" x14ac:dyDescent="0.3">
      <c r="C13" s="3"/>
      <c r="D13" s="5"/>
      <c r="E13" s="5"/>
      <c r="F13" s="5"/>
      <c r="G13" s="5"/>
      <c r="H13" s="5"/>
      <c r="I13" s="5"/>
      <c r="J13" s="5"/>
      <c r="K13" s="5"/>
      <c r="L13" s="5"/>
      <c r="M13" s="5"/>
      <c r="N13" s="5"/>
      <c r="O13" s="5"/>
      <c r="P13" s="5"/>
      <c r="Q13" s="5"/>
      <c r="R13" s="5"/>
      <c r="S13" s="14"/>
      <c r="T13" s="17"/>
      <c r="U13" s="16"/>
    </row>
    <row r="14" spans="1:22" ht="57" customHeight="1" thickBot="1" x14ac:dyDescent="0.3">
      <c r="C14" s="3"/>
      <c r="D14" s="48" t="s">
        <v>30</v>
      </c>
      <c r="E14" s="49"/>
      <c r="F14" s="49"/>
      <c r="G14" s="49"/>
      <c r="H14" s="49"/>
      <c r="I14" s="50"/>
      <c r="J14" s="5"/>
      <c r="K14" s="5"/>
      <c r="L14" s="5"/>
      <c r="M14" s="5"/>
      <c r="N14" s="5"/>
      <c r="O14" s="5"/>
      <c r="P14" s="5"/>
      <c r="Q14" s="5"/>
      <c r="R14" s="5"/>
      <c r="S14" s="14"/>
      <c r="T14" s="17"/>
      <c r="U14" s="16"/>
    </row>
    <row r="15" spans="1:22" ht="16.5" thickBot="1" x14ac:dyDescent="0.3">
      <c r="C15" s="3"/>
      <c r="D15" s="22"/>
      <c r="E15" s="23"/>
      <c r="F15" s="23"/>
      <c r="G15" s="23"/>
      <c r="H15" s="23"/>
      <c r="I15" s="23"/>
      <c r="J15" s="5"/>
      <c r="K15" s="5"/>
      <c r="L15" s="5"/>
      <c r="M15" s="5"/>
      <c r="N15" s="5"/>
      <c r="O15" s="5"/>
      <c r="P15" s="5"/>
      <c r="Q15" s="5"/>
      <c r="R15" s="5"/>
      <c r="S15" s="5"/>
      <c r="T15" s="1"/>
    </row>
    <row r="16" spans="1:22" ht="48" customHeight="1" thickBot="1" x14ac:dyDescent="0.3">
      <c r="C16" s="3"/>
      <c r="D16" s="48" t="s">
        <v>29</v>
      </c>
      <c r="E16" s="49"/>
      <c r="F16" s="49"/>
      <c r="G16" s="49"/>
      <c r="H16" s="49"/>
      <c r="I16" s="50"/>
      <c r="J16" s="5"/>
      <c r="K16" s="5"/>
      <c r="L16" s="5"/>
      <c r="M16" s="5"/>
      <c r="N16" s="5"/>
      <c r="O16" s="5"/>
      <c r="P16" s="5"/>
      <c r="Q16" s="5"/>
      <c r="R16" s="5"/>
      <c r="S16" s="5"/>
      <c r="T16" s="1"/>
    </row>
    <row r="17" spans="3:19" ht="15" customHeight="1" x14ac:dyDescent="0.25">
      <c r="C17" s="6"/>
      <c r="D17" s="6"/>
      <c r="E17" s="6"/>
      <c r="F17" s="6"/>
      <c r="G17" s="6"/>
      <c r="H17" s="6"/>
      <c r="I17" s="6"/>
      <c r="J17" s="6"/>
      <c r="K17" s="6"/>
      <c r="L17" s="6"/>
      <c r="M17" s="6"/>
      <c r="N17" s="6"/>
      <c r="O17" s="6"/>
      <c r="P17" s="6"/>
      <c r="Q17" s="6"/>
      <c r="R17" s="6"/>
      <c r="S17" s="6"/>
    </row>
  </sheetData>
  <mergeCells count="41">
    <mergeCell ref="A4:A5"/>
    <mergeCell ref="A6:A7"/>
    <mergeCell ref="A8:A9"/>
    <mergeCell ref="V10:V11"/>
    <mergeCell ref="V8:V9"/>
    <mergeCell ref="A10:A11"/>
    <mergeCell ref="B10:B11"/>
    <mergeCell ref="B6:B7"/>
    <mergeCell ref="B8:B9"/>
    <mergeCell ref="D10:D11"/>
    <mergeCell ref="V4:V5"/>
    <mergeCell ref="V6:V7"/>
    <mergeCell ref="B4:B5"/>
    <mergeCell ref="A1:V1"/>
    <mergeCell ref="V2:V3"/>
    <mergeCell ref="A2:A3"/>
    <mergeCell ref="E2:E3"/>
    <mergeCell ref="T2:T3"/>
    <mergeCell ref="B2:B3"/>
    <mergeCell ref="C2:C3"/>
    <mergeCell ref="D2:D3"/>
    <mergeCell ref="M2:M3"/>
    <mergeCell ref="H2:H3"/>
    <mergeCell ref="G2:G3"/>
    <mergeCell ref="F2:F3"/>
    <mergeCell ref="U2:U3"/>
    <mergeCell ref="S2:S3"/>
    <mergeCell ref="I2:I3"/>
    <mergeCell ref="J2:J3"/>
    <mergeCell ref="D14:I14"/>
    <mergeCell ref="D16:I16"/>
    <mergeCell ref="R2:R3"/>
    <mergeCell ref="P2:P3"/>
    <mergeCell ref="Q2:Q3"/>
    <mergeCell ref="D4:D5"/>
    <mergeCell ref="D6:D7"/>
    <mergeCell ref="D8:D9"/>
    <mergeCell ref="K2:K3"/>
    <mergeCell ref="L2:L3"/>
    <mergeCell ref="N2:N3"/>
    <mergeCell ref="O2:O3"/>
  </mergeCells>
  <conditionalFormatting sqref="T4:T11">
    <cfRule type="expression" dxfId="2" priority="119">
      <formula>#REF!&gt;=0.25</formula>
    </cfRule>
  </conditionalFormatting>
  <pageMargins left="0.51181102362204722" right="0.51181102362204722" top="0.98425196850393704" bottom="0.78740157480314965" header="0.31496062992125984" footer="0.31496062992125984"/>
  <pageSetup paperSize="9" scale="75" orientation="landscape" r:id="rId1"/>
  <headerFooter>
    <oddHeader xml:space="preserve">&amp;C&amp;"-,Negrito"&amp;16
</oddHeader>
    <oddFooter>&amp;Rv2</oddFooter>
  </headerFooter>
  <ignoredErrors>
    <ignoredError sqref="V4:V9 V10:V11"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2E3EDA-18C0-4D02-B26C-E03D9C0164F9}">
  <dimension ref="A1:X17"/>
  <sheetViews>
    <sheetView zoomScale="90" zoomScaleNormal="90" zoomScaleSheetLayoutView="100" zoomScalePageLayoutView="80" workbookViewId="0">
      <selection activeCell="O9" sqref="O9"/>
    </sheetView>
  </sheetViews>
  <sheetFormatPr defaultRowHeight="15" x14ac:dyDescent="0.25"/>
  <cols>
    <col min="1" max="1" width="27.5703125" customWidth="1"/>
    <col min="2" max="2" width="17.5703125" customWidth="1"/>
    <col min="4" max="4" width="6.85546875" customWidth="1"/>
    <col min="5" max="5" width="16.42578125" style="4" customWidth="1"/>
    <col min="6" max="6" width="9.140625" style="4" bestFit="1" customWidth="1"/>
    <col min="7" max="7" width="11.85546875" style="4" customWidth="1"/>
    <col min="8" max="8" width="11.28515625" style="4" customWidth="1"/>
    <col min="9" max="9" width="15.85546875" style="4" customWidth="1"/>
    <col min="10" max="10" width="15.5703125" style="4" bestFit="1" customWidth="1"/>
    <col min="11" max="11" width="14.140625" style="4" customWidth="1"/>
    <col min="12" max="12" width="17.42578125" style="4" bestFit="1" customWidth="1"/>
    <col min="13" max="13" width="6.7109375" style="4" bestFit="1" customWidth="1"/>
    <col min="14" max="14" width="7.140625" style="4" bestFit="1" customWidth="1"/>
    <col min="15" max="15" width="6.7109375" style="4" bestFit="1" customWidth="1"/>
    <col min="16" max="16" width="7.140625" style="4" bestFit="1" customWidth="1"/>
    <col min="17" max="17" width="6.28515625" style="4" bestFit="1" customWidth="1"/>
    <col min="18" max="18" width="6.85546875" style="4" bestFit="1" customWidth="1"/>
    <col min="19" max="19" width="6" style="4" bestFit="1" customWidth="1"/>
    <col min="20" max="20" width="5.5703125" style="4" bestFit="1" customWidth="1"/>
    <col min="21" max="21" width="15.85546875" style="4" customWidth="1"/>
    <col min="22" max="22" width="13.42578125" customWidth="1"/>
    <col min="23" max="23" width="15.42578125" customWidth="1"/>
    <col min="24" max="24" width="17.5703125" customWidth="1"/>
  </cols>
  <sheetData>
    <row r="1" spans="1:24" ht="55.5" customHeight="1" x14ac:dyDescent="0.25">
      <c r="A1" s="54" t="s">
        <v>38</v>
      </c>
      <c r="B1" s="54"/>
      <c r="C1" s="54"/>
      <c r="D1" s="54"/>
      <c r="E1" s="54"/>
      <c r="F1" s="54"/>
      <c r="G1" s="54"/>
      <c r="H1" s="54"/>
      <c r="I1" s="54"/>
      <c r="J1" s="54"/>
      <c r="K1" s="54"/>
      <c r="L1" s="54"/>
      <c r="M1" s="54"/>
      <c r="N1" s="54"/>
      <c r="O1" s="54"/>
      <c r="P1" s="54"/>
      <c r="Q1" s="54"/>
      <c r="R1" s="54"/>
      <c r="S1" s="54"/>
      <c r="T1" s="54"/>
      <c r="U1" s="54"/>
      <c r="V1" s="54"/>
      <c r="W1" s="54"/>
      <c r="X1" s="54"/>
    </row>
    <row r="2" spans="1:24" s="2" customFormat="1" ht="31.15" customHeight="1" x14ac:dyDescent="0.25">
      <c r="A2" s="56" t="s">
        <v>27</v>
      </c>
      <c r="B2" s="71" t="s">
        <v>39</v>
      </c>
      <c r="C2" s="56" t="s">
        <v>7</v>
      </c>
      <c r="D2" s="56" t="s">
        <v>0</v>
      </c>
      <c r="E2" s="58" t="s">
        <v>2</v>
      </c>
      <c r="F2" s="73" t="s">
        <v>43</v>
      </c>
      <c r="G2" s="57" t="s">
        <v>3</v>
      </c>
      <c r="H2" s="57" t="s">
        <v>4</v>
      </c>
      <c r="I2" s="57" t="s">
        <v>5</v>
      </c>
      <c r="J2" s="58" t="s">
        <v>6</v>
      </c>
      <c r="K2" s="51" t="s">
        <v>17</v>
      </c>
      <c r="L2" s="51" t="s">
        <v>18</v>
      </c>
      <c r="M2" s="51" t="s">
        <v>19</v>
      </c>
      <c r="N2" s="51" t="s">
        <v>20</v>
      </c>
      <c r="O2" s="51" t="s">
        <v>21</v>
      </c>
      <c r="P2" s="51" t="s">
        <v>22</v>
      </c>
      <c r="Q2" s="51" t="s">
        <v>23</v>
      </c>
      <c r="R2" s="51" t="s">
        <v>24</v>
      </c>
      <c r="S2" s="51" t="s">
        <v>25</v>
      </c>
      <c r="T2" s="51" t="s">
        <v>26</v>
      </c>
      <c r="U2" s="58" t="s">
        <v>33</v>
      </c>
      <c r="V2" s="55" t="s">
        <v>40</v>
      </c>
      <c r="W2" s="55" t="s">
        <v>41</v>
      </c>
      <c r="X2" s="55" t="s">
        <v>42</v>
      </c>
    </row>
    <row r="3" spans="1:24" s="2" customFormat="1" ht="108" customHeight="1" x14ac:dyDescent="0.25">
      <c r="A3" s="56"/>
      <c r="B3" s="72"/>
      <c r="C3" s="56"/>
      <c r="D3" s="56"/>
      <c r="E3" s="58"/>
      <c r="F3" s="74"/>
      <c r="G3" s="57"/>
      <c r="H3" s="57"/>
      <c r="I3" s="57"/>
      <c r="J3" s="58"/>
      <c r="K3" s="51"/>
      <c r="L3" s="51"/>
      <c r="M3" s="51"/>
      <c r="N3" s="51"/>
      <c r="O3" s="51"/>
      <c r="P3" s="51"/>
      <c r="Q3" s="51"/>
      <c r="R3" s="51"/>
      <c r="S3" s="51"/>
      <c r="T3" s="51"/>
      <c r="U3" s="58"/>
      <c r="V3" s="55"/>
      <c r="W3" s="55"/>
      <c r="X3" s="55"/>
    </row>
    <row r="4" spans="1:24" ht="21.75" customHeight="1" x14ac:dyDescent="0.25">
      <c r="A4" s="59" t="s">
        <v>36</v>
      </c>
      <c r="B4" s="59" t="s">
        <v>44</v>
      </c>
      <c r="C4" s="68">
        <v>1</v>
      </c>
      <c r="D4" s="7">
        <v>1</v>
      </c>
      <c r="E4" s="52" t="s">
        <v>11</v>
      </c>
      <c r="F4" s="40" t="s">
        <v>45</v>
      </c>
      <c r="G4" s="12" t="s">
        <v>8</v>
      </c>
      <c r="H4" s="10" t="s">
        <v>9</v>
      </c>
      <c r="I4" s="10" t="s">
        <v>14</v>
      </c>
      <c r="J4" s="10" t="s">
        <v>16</v>
      </c>
      <c r="K4" s="8">
        <v>6000</v>
      </c>
      <c r="L4" s="8">
        <v>5800</v>
      </c>
      <c r="M4" s="9">
        <v>2000</v>
      </c>
      <c r="N4" s="10">
        <v>2400</v>
      </c>
      <c r="O4" s="10"/>
      <c r="P4" s="8">
        <v>12000</v>
      </c>
      <c r="Q4" s="10">
        <v>1000</v>
      </c>
      <c r="R4" s="10">
        <v>1500</v>
      </c>
      <c r="S4" s="10">
        <v>600</v>
      </c>
      <c r="T4" s="13"/>
      <c r="U4" s="11">
        <f t="shared" ref="U4:U9" si="0">SUM(K4:S4)</f>
        <v>31300</v>
      </c>
      <c r="V4" s="41">
        <v>5.24</v>
      </c>
      <c r="W4" s="42">
        <f t="shared" ref="W4:W11" si="1">U4*V4</f>
        <v>164012</v>
      </c>
      <c r="X4" s="64">
        <f>SUM(W4:W5)</f>
        <v>249999.44</v>
      </c>
    </row>
    <row r="5" spans="1:24" ht="50.25" customHeight="1" x14ac:dyDescent="0.25">
      <c r="A5" s="60"/>
      <c r="B5" s="60"/>
      <c r="C5" s="68"/>
      <c r="D5" s="7">
        <v>2</v>
      </c>
      <c r="E5" s="52"/>
      <c r="F5" s="40" t="s">
        <v>45</v>
      </c>
      <c r="G5" s="12" t="s">
        <v>8</v>
      </c>
      <c r="H5" s="10" t="s">
        <v>10</v>
      </c>
      <c r="I5" s="10" t="s">
        <v>15</v>
      </c>
      <c r="J5" s="10" t="s">
        <v>16</v>
      </c>
      <c r="K5" s="10">
        <v>30</v>
      </c>
      <c r="L5" s="10">
        <v>36</v>
      </c>
      <c r="M5" s="9">
        <v>10</v>
      </c>
      <c r="N5" s="10">
        <v>10</v>
      </c>
      <c r="O5" s="10"/>
      <c r="P5" s="10">
        <v>20</v>
      </c>
      <c r="Q5" s="10">
        <v>4</v>
      </c>
      <c r="R5" s="10">
        <v>12</v>
      </c>
      <c r="S5" s="10">
        <v>10</v>
      </c>
      <c r="T5" s="13"/>
      <c r="U5" s="11">
        <f t="shared" si="0"/>
        <v>132</v>
      </c>
      <c r="V5" s="41">
        <v>651.41999999999996</v>
      </c>
      <c r="W5" s="42">
        <f t="shared" si="1"/>
        <v>85987.439999999988</v>
      </c>
      <c r="X5" s="65"/>
    </row>
    <row r="6" spans="1:24" ht="21.75" customHeight="1" x14ac:dyDescent="0.25">
      <c r="A6" s="61" t="s">
        <v>36</v>
      </c>
      <c r="B6" s="61" t="s">
        <v>44</v>
      </c>
      <c r="C6" s="67">
        <v>2</v>
      </c>
      <c r="D6" s="24">
        <v>3</v>
      </c>
      <c r="E6" s="53" t="s">
        <v>12</v>
      </c>
      <c r="F6" s="39" t="s">
        <v>46</v>
      </c>
      <c r="G6" s="25" t="s">
        <v>8</v>
      </c>
      <c r="H6" s="26" t="s">
        <v>9</v>
      </c>
      <c r="I6" s="26" t="s">
        <v>14</v>
      </c>
      <c r="J6" s="26" t="s">
        <v>16</v>
      </c>
      <c r="K6" s="27">
        <v>15000</v>
      </c>
      <c r="L6" s="27">
        <v>30000</v>
      </c>
      <c r="M6" s="28">
        <v>25000</v>
      </c>
      <c r="N6" s="26">
        <v>4800</v>
      </c>
      <c r="O6" s="26"/>
      <c r="P6" s="27">
        <v>20000</v>
      </c>
      <c r="Q6" s="26">
        <v>5000</v>
      </c>
      <c r="R6" s="26">
        <f>600+8000+1200+4200+560+4000+2600+740+2000</f>
        <v>23900</v>
      </c>
      <c r="S6" s="27">
        <v>6000</v>
      </c>
      <c r="T6" s="29"/>
      <c r="U6" s="30">
        <f t="shared" si="0"/>
        <v>129700</v>
      </c>
      <c r="V6" s="43">
        <v>9.3699999999999992</v>
      </c>
      <c r="W6" s="44">
        <f t="shared" si="1"/>
        <v>1215289</v>
      </c>
      <c r="X6" s="69">
        <f>SUM(W6:W7)</f>
        <v>1545997.84</v>
      </c>
    </row>
    <row r="7" spans="1:24" ht="49.5" customHeight="1" x14ac:dyDescent="0.25">
      <c r="A7" s="62"/>
      <c r="B7" s="62"/>
      <c r="C7" s="67"/>
      <c r="D7" s="24">
        <v>4</v>
      </c>
      <c r="E7" s="53"/>
      <c r="F7" s="39" t="s">
        <v>46</v>
      </c>
      <c r="G7" s="25" t="s">
        <v>8</v>
      </c>
      <c r="H7" s="26" t="s">
        <v>10</v>
      </c>
      <c r="I7" s="26" t="s">
        <v>15</v>
      </c>
      <c r="J7" s="26" t="s">
        <v>16</v>
      </c>
      <c r="K7" s="26">
        <v>20</v>
      </c>
      <c r="L7" s="26">
        <v>55</v>
      </c>
      <c r="M7" s="28">
        <v>40</v>
      </c>
      <c r="N7" s="26">
        <v>15</v>
      </c>
      <c r="O7" s="26"/>
      <c r="P7" s="26">
        <v>25</v>
      </c>
      <c r="Q7" s="26">
        <v>24</v>
      </c>
      <c r="R7" s="26">
        <f>4+14+3+3+4+1+3</f>
        <v>32</v>
      </c>
      <c r="S7" s="26">
        <v>20</v>
      </c>
      <c r="T7" s="29"/>
      <c r="U7" s="30">
        <f t="shared" si="0"/>
        <v>231</v>
      </c>
      <c r="V7" s="43">
        <v>1431.64</v>
      </c>
      <c r="W7" s="44">
        <f t="shared" si="1"/>
        <v>330708.84000000003</v>
      </c>
      <c r="X7" s="70"/>
    </row>
    <row r="8" spans="1:24" ht="21.75" customHeight="1" x14ac:dyDescent="0.25">
      <c r="A8" s="59" t="s">
        <v>36</v>
      </c>
      <c r="B8" s="59" t="s">
        <v>47</v>
      </c>
      <c r="C8" s="68">
        <v>3</v>
      </c>
      <c r="D8" s="7">
        <v>5</v>
      </c>
      <c r="E8" s="52" t="s">
        <v>13</v>
      </c>
      <c r="F8" s="40" t="s">
        <v>48</v>
      </c>
      <c r="G8" s="12" t="s">
        <v>8</v>
      </c>
      <c r="H8" s="10" t="s">
        <v>9</v>
      </c>
      <c r="I8" s="10" t="s">
        <v>14</v>
      </c>
      <c r="J8" s="10" t="s">
        <v>16</v>
      </c>
      <c r="K8" s="8">
        <v>8000</v>
      </c>
      <c r="L8" s="8">
        <v>28000</v>
      </c>
      <c r="M8" s="9">
        <v>10000</v>
      </c>
      <c r="N8" s="10">
        <v>3400</v>
      </c>
      <c r="O8" s="10">
        <v>160</v>
      </c>
      <c r="P8" s="8">
        <v>10000</v>
      </c>
      <c r="Q8" s="10">
        <v>5000</v>
      </c>
      <c r="R8" s="13"/>
      <c r="S8" s="10">
        <v>5000</v>
      </c>
      <c r="T8" s="13"/>
      <c r="U8" s="11">
        <f t="shared" si="0"/>
        <v>69560</v>
      </c>
      <c r="V8" s="41">
        <v>16</v>
      </c>
      <c r="W8" s="42">
        <f t="shared" si="1"/>
        <v>1112960</v>
      </c>
      <c r="X8" s="64">
        <f t="shared" ref="X8" si="2">SUM(W8:W9)</f>
        <v>1538999.38</v>
      </c>
    </row>
    <row r="9" spans="1:24" ht="54.75" customHeight="1" x14ac:dyDescent="0.25">
      <c r="A9" s="60"/>
      <c r="B9" s="60"/>
      <c r="C9" s="68"/>
      <c r="D9" s="7">
        <v>6</v>
      </c>
      <c r="E9" s="52"/>
      <c r="F9" s="40" t="s">
        <v>48</v>
      </c>
      <c r="G9" s="12" t="s">
        <v>8</v>
      </c>
      <c r="H9" s="10" t="s">
        <v>10</v>
      </c>
      <c r="I9" s="10" t="s">
        <v>15</v>
      </c>
      <c r="J9" s="10" t="s">
        <v>16</v>
      </c>
      <c r="K9" s="10">
        <v>30</v>
      </c>
      <c r="L9" s="10">
        <v>80</v>
      </c>
      <c r="M9" s="9">
        <v>25</v>
      </c>
      <c r="N9" s="10">
        <v>10</v>
      </c>
      <c r="O9" s="10">
        <v>20</v>
      </c>
      <c r="P9" s="10">
        <v>20</v>
      </c>
      <c r="Q9" s="10">
        <v>24</v>
      </c>
      <c r="R9" s="13"/>
      <c r="S9" s="10">
        <v>12</v>
      </c>
      <c r="T9" s="13"/>
      <c r="U9" s="11">
        <f t="shared" si="0"/>
        <v>221</v>
      </c>
      <c r="V9" s="41">
        <v>1927.78</v>
      </c>
      <c r="W9" s="42">
        <f t="shared" si="1"/>
        <v>426039.38</v>
      </c>
      <c r="X9" s="65"/>
    </row>
    <row r="10" spans="1:24" ht="32.25" customHeight="1" x14ac:dyDescent="0.25">
      <c r="A10" s="66" t="s">
        <v>35</v>
      </c>
      <c r="B10" s="61" t="s">
        <v>49</v>
      </c>
      <c r="C10" s="67">
        <v>4</v>
      </c>
      <c r="D10" s="24">
        <v>7</v>
      </c>
      <c r="E10" s="53" t="s">
        <v>28</v>
      </c>
      <c r="F10" s="39" t="s">
        <v>48</v>
      </c>
      <c r="G10" s="25" t="s">
        <v>8</v>
      </c>
      <c r="H10" s="26" t="s">
        <v>9</v>
      </c>
      <c r="I10" s="26" t="s">
        <v>14</v>
      </c>
      <c r="J10" s="26" t="s">
        <v>16</v>
      </c>
      <c r="K10" s="33"/>
      <c r="L10" s="33"/>
      <c r="M10" s="33"/>
      <c r="N10" s="33"/>
      <c r="O10" s="33"/>
      <c r="P10" s="33"/>
      <c r="Q10" s="33"/>
      <c r="R10" s="33"/>
      <c r="S10" s="33"/>
      <c r="T10" s="34">
        <v>500</v>
      </c>
      <c r="U10" s="35">
        <f t="shared" ref="U10:U11" si="3">SUM(K10:T10)</f>
        <v>500</v>
      </c>
      <c r="V10" s="45">
        <v>17.100000000000001</v>
      </c>
      <c r="W10" s="38">
        <f t="shared" si="1"/>
        <v>8550</v>
      </c>
      <c r="X10" s="63">
        <f>SUM(W10:W11)</f>
        <v>12350</v>
      </c>
    </row>
    <row r="11" spans="1:24" ht="46.5" customHeight="1" x14ac:dyDescent="0.25">
      <c r="A11" s="66"/>
      <c r="B11" s="62"/>
      <c r="C11" s="67"/>
      <c r="D11" s="24">
        <v>8</v>
      </c>
      <c r="E11" s="53"/>
      <c r="F11" s="39" t="s">
        <v>48</v>
      </c>
      <c r="G11" s="25" t="s">
        <v>8</v>
      </c>
      <c r="H11" s="26" t="s">
        <v>10</v>
      </c>
      <c r="I11" s="26" t="s">
        <v>15</v>
      </c>
      <c r="J11" s="26" t="s">
        <v>16</v>
      </c>
      <c r="K11" s="33"/>
      <c r="L11" s="33"/>
      <c r="M11" s="33"/>
      <c r="N11" s="33"/>
      <c r="O11" s="33"/>
      <c r="P11" s="33"/>
      <c r="Q11" s="33"/>
      <c r="R11" s="33"/>
      <c r="S11" s="33"/>
      <c r="T11" s="34">
        <v>5</v>
      </c>
      <c r="U11" s="35">
        <f t="shared" si="3"/>
        <v>5</v>
      </c>
      <c r="V11" s="45">
        <v>760</v>
      </c>
      <c r="W11" s="38">
        <f t="shared" si="1"/>
        <v>3800</v>
      </c>
      <c r="X11" s="63"/>
    </row>
    <row r="12" spans="1:24" ht="30" customHeight="1" x14ac:dyDescent="0.25">
      <c r="D12" s="3"/>
      <c r="E12" s="5"/>
      <c r="F12" s="5"/>
      <c r="G12" s="5"/>
      <c r="H12" s="5"/>
      <c r="I12" s="5"/>
      <c r="J12" s="5"/>
      <c r="K12" s="5"/>
      <c r="L12" s="5"/>
      <c r="M12" s="5"/>
      <c r="N12" s="5"/>
      <c r="O12" s="5"/>
      <c r="P12" s="5"/>
      <c r="Q12" s="5"/>
      <c r="R12" s="5"/>
      <c r="S12" s="5"/>
      <c r="T12" s="5"/>
      <c r="U12" s="14"/>
      <c r="V12" s="15"/>
      <c r="W12" s="46" t="s">
        <v>1</v>
      </c>
      <c r="X12" s="47">
        <f>SUM(X4:X11)</f>
        <v>3347346.66</v>
      </c>
    </row>
    <row r="13" spans="1:24" ht="16.5" thickBot="1" x14ac:dyDescent="0.3">
      <c r="D13" s="3"/>
      <c r="E13" s="5"/>
      <c r="F13" s="5"/>
      <c r="G13" s="5"/>
      <c r="H13" s="5"/>
      <c r="I13" s="5"/>
      <c r="J13" s="5"/>
      <c r="K13" s="5"/>
      <c r="L13" s="5"/>
      <c r="M13" s="5"/>
      <c r="N13" s="5"/>
      <c r="O13" s="5"/>
      <c r="P13" s="5"/>
      <c r="Q13" s="5"/>
      <c r="R13" s="5"/>
      <c r="S13" s="5"/>
      <c r="T13" s="5"/>
      <c r="U13" s="14"/>
      <c r="V13" s="17"/>
      <c r="W13" s="16"/>
    </row>
    <row r="14" spans="1:24" ht="57" customHeight="1" thickBot="1" x14ac:dyDescent="0.3">
      <c r="D14" s="3"/>
      <c r="E14" s="48" t="s">
        <v>30</v>
      </c>
      <c r="F14" s="49"/>
      <c r="G14" s="49"/>
      <c r="H14" s="49"/>
      <c r="I14" s="49"/>
      <c r="J14" s="49"/>
      <c r="K14" s="50"/>
      <c r="L14" s="5"/>
      <c r="M14" s="5"/>
      <c r="N14" s="5"/>
      <c r="O14" s="5"/>
      <c r="P14" s="5"/>
      <c r="Q14" s="5"/>
      <c r="R14" s="5"/>
      <c r="S14" s="5"/>
      <c r="T14" s="5"/>
      <c r="U14" s="14"/>
      <c r="V14" s="17"/>
      <c r="W14" s="16"/>
    </row>
    <row r="15" spans="1:24" ht="16.5" thickBot="1" x14ac:dyDescent="0.3">
      <c r="D15" s="3"/>
      <c r="E15" s="22"/>
      <c r="F15" s="22"/>
      <c r="G15" s="23"/>
      <c r="H15" s="23"/>
      <c r="I15" s="23"/>
      <c r="J15" s="23"/>
      <c r="K15" s="23"/>
      <c r="L15" s="5"/>
      <c r="M15" s="5"/>
      <c r="N15" s="5"/>
      <c r="O15" s="5"/>
      <c r="P15" s="5"/>
      <c r="Q15" s="5"/>
      <c r="R15" s="5"/>
      <c r="S15" s="5"/>
      <c r="T15" s="5"/>
      <c r="U15" s="5"/>
      <c r="V15" s="1"/>
    </row>
    <row r="16" spans="1:24" ht="48" customHeight="1" thickBot="1" x14ac:dyDescent="0.3">
      <c r="D16" s="3"/>
      <c r="E16" s="48" t="s">
        <v>29</v>
      </c>
      <c r="F16" s="49"/>
      <c r="G16" s="49"/>
      <c r="H16" s="49"/>
      <c r="I16" s="49"/>
      <c r="J16" s="49"/>
      <c r="K16" s="50"/>
      <c r="L16" s="5"/>
      <c r="M16" s="5"/>
      <c r="N16" s="5"/>
      <c r="O16" s="5"/>
      <c r="P16" s="5"/>
      <c r="Q16" s="5"/>
      <c r="R16" s="5"/>
      <c r="S16" s="5"/>
      <c r="T16" s="5"/>
      <c r="U16" s="5"/>
      <c r="V16" s="1"/>
    </row>
    <row r="17" spans="4:21" ht="15" customHeight="1" x14ac:dyDescent="0.25">
      <c r="D17" s="6"/>
      <c r="E17" s="6"/>
      <c r="F17" s="6"/>
      <c r="G17" s="6"/>
      <c r="H17" s="6"/>
      <c r="I17" s="6"/>
      <c r="J17" s="6"/>
      <c r="K17" s="6"/>
      <c r="L17" s="6"/>
      <c r="M17" s="6"/>
      <c r="N17" s="6"/>
      <c r="O17" s="6"/>
      <c r="P17" s="6"/>
      <c r="Q17" s="6"/>
      <c r="R17" s="6"/>
      <c r="S17" s="6"/>
      <c r="T17" s="6"/>
      <c r="U17" s="6"/>
    </row>
  </sheetData>
  <mergeCells count="47">
    <mergeCell ref="E16:K16"/>
    <mergeCell ref="B2:B3"/>
    <mergeCell ref="B4:B5"/>
    <mergeCell ref="B6:B7"/>
    <mergeCell ref="B8:B9"/>
    <mergeCell ref="B10:B11"/>
    <mergeCell ref="F2:F3"/>
    <mergeCell ref="A10:A11"/>
    <mergeCell ref="C10:C11"/>
    <mergeCell ref="E10:E11"/>
    <mergeCell ref="X10:X11"/>
    <mergeCell ref="E14:K14"/>
    <mergeCell ref="A4:A5"/>
    <mergeCell ref="C4:C5"/>
    <mergeCell ref="E4:E5"/>
    <mergeCell ref="X4:X5"/>
    <mergeCell ref="A8:A9"/>
    <mergeCell ref="C8:C9"/>
    <mergeCell ref="E8:E9"/>
    <mergeCell ref="X8:X9"/>
    <mergeCell ref="A6:A7"/>
    <mergeCell ref="C6:C7"/>
    <mergeCell ref="E6:E7"/>
    <mergeCell ref="X6:X7"/>
    <mergeCell ref="R2:R3"/>
    <mergeCell ref="S2:S3"/>
    <mergeCell ref="T2:T3"/>
    <mergeCell ref="U2:U3"/>
    <mergeCell ref="V2:V3"/>
    <mergeCell ref="W2:W3"/>
    <mergeCell ref="L2:L3"/>
    <mergeCell ref="M2:M3"/>
    <mergeCell ref="N2:N3"/>
    <mergeCell ref="O2:O3"/>
    <mergeCell ref="P2:P3"/>
    <mergeCell ref="Q2:Q3"/>
    <mergeCell ref="A1:X1"/>
    <mergeCell ref="A2:A3"/>
    <mergeCell ref="C2:C3"/>
    <mergeCell ref="D2:D3"/>
    <mergeCell ref="E2:E3"/>
    <mergeCell ref="G2:G3"/>
    <mergeCell ref="H2:H3"/>
    <mergeCell ref="I2:I3"/>
    <mergeCell ref="J2:J3"/>
    <mergeCell ref="K2:K3"/>
    <mergeCell ref="X2:X3"/>
  </mergeCells>
  <conditionalFormatting sqref="V4:V11">
    <cfRule type="expression" dxfId="1" priority="1">
      <formula>#REF!&gt;=0.25</formula>
    </cfRule>
  </conditionalFormatting>
  <pageMargins left="0.51181102362204722" right="0.51181102362204722" top="0.98425196850393704" bottom="0.78740157480314965" header="0.31496062992125984" footer="0.31496062992125984"/>
  <pageSetup paperSize="9" scale="75" orientation="landscape" r:id="rId1"/>
  <headerFooter>
    <oddHeader xml:space="preserve">&amp;C&amp;"-,Negrito"&amp;16
</oddHeader>
    <oddFooter>&amp;Rv2</oddFooter>
  </headerFooter>
  <ignoredErrors>
    <ignoredError sqref="G4:G11" twoDigitTextYear="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19304-49D7-42BD-A93C-29AD920918FA}">
  <sheetPr>
    <pageSetUpPr fitToPage="1"/>
  </sheetPr>
  <dimension ref="A1:X17"/>
  <sheetViews>
    <sheetView tabSelected="1" topLeftCell="C1" zoomScale="90" zoomScaleNormal="90" zoomScaleSheetLayoutView="100" zoomScalePageLayoutView="80" workbookViewId="0">
      <selection activeCell="Q16" sqref="Q16"/>
    </sheetView>
  </sheetViews>
  <sheetFormatPr defaultRowHeight="15" x14ac:dyDescent="0.25"/>
  <cols>
    <col min="1" max="2" width="27.5703125" customWidth="1"/>
    <col min="4" max="4" width="6.85546875" customWidth="1"/>
    <col min="5" max="5" width="52.42578125" style="4" customWidth="1"/>
    <col min="6" max="6" width="9.140625" style="4" bestFit="1" customWidth="1"/>
    <col min="7" max="7" width="11.85546875" style="4" customWidth="1"/>
    <col min="8" max="8" width="11.28515625" style="4" customWidth="1"/>
    <col min="9" max="9" width="15.85546875" style="4" customWidth="1"/>
    <col min="10" max="10" width="15.5703125" style="4" bestFit="1" customWidth="1"/>
    <col min="11" max="11" width="9.7109375" style="4" customWidth="1"/>
    <col min="12" max="12" width="10" style="4" customWidth="1"/>
    <col min="13" max="14" width="7.28515625" style="4" bestFit="1" customWidth="1"/>
    <col min="15" max="15" width="6.85546875" style="4" bestFit="1" customWidth="1"/>
    <col min="16" max="18" width="7.28515625" style="4" bestFit="1" customWidth="1"/>
    <col min="19" max="19" width="7.140625" style="4" customWidth="1"/>
    <col min="20" max="20" width="7" style="4" customWidth="1"/>
    <col min="21" max="21" width="12.28515625" style="4" customWidth="1"/>
    <col min="22" max="22" width="13.42578125" customWidth="1"/>
    <col min="23" max="23" width="15.42578125" customWidth="1"/>
    <col min="24" max="24" width="17.5703125" customWidth="1"/>
  </cols>
  <sheetData>
    <row r="1" spans="1:24" ht="55.5" customHeight="1" x14ac:dyDescent="0.25">
      <c r="A1" s="54" t="s">
        <v>50</v>
      </c>
      <c r="B1" s="54"/>
      <c r="C1" s="54"/>
      <c r="D1" s="54"/>
      <c r="E1" s="54"/>
      <c r="F1" s="54"/>
      <c r="G1" s="54"/>
      <c r="H1" s="54"/>
      <c r="I1" s="54"/>
      <c r="J1" s="54"/>
      <c r="K1" s="54"/>
      <c r="L1" s="54"/>
      <c r="M1" s="54"/>
      <c r="N1" s="54"/>
      <c r="O1" s="54"/>
      <c r="P1" s="54"/>
      <c r="Q1" s="54"/>
      <c r="R1" s="54"/>
      <c r="S1" s="54"/>
      <c r="T1" s="54"/>
      <c r="U1" s="54"/>
      <c r="V1" s="54"/>
      <c r="W1" s="54"/>
      <c r="X1" s="54"/>
    </row>
    <row r="2" spans="1:24" s="2" customFormat="1" ht="31.15" customHeight="1" x14ac:dyDescent="0.25">
      <c r="A2" s="56" t="s">
        <v>27</v>
      </c>
      <c r="B2" s="71" t="s">
        <v>39</v>
      </c>
      <c r="C2" s="56" t="s">
        <v>7</v>
      </c>
      <c r="D2" s="56" t="s">
        <v>0</v>
      </c>
      <c r="E2" s="58" t="s">
        <v>2</v>
      </c>
      <c r="F2" s="73" t="s">
        <v>43</v>
      </c>
      <c r="G2" s="57" t="s">
        <v>3</v>
      </c>
      <c r="H2" s="57" t="s">
        <v>4</v>
      </c>
      <c r="I2" s="57" t="s">
        <v>5</v>
      </c>
      <c r="J2" s="58" t="s">
        <v>6</v>
      </c>
      <c r="K2" s="51" t="s">
        <v>17</v>
      </c>
      <c r="L2" s="51" t="s">
        <v>18</v>
      </c>
      <c r="M2" s="51" t="s">
        <v>19</v>
      </c>
      <c r="N2" s="51" t="s">
        <v>20</v>
      </c>
      <c r="O2" s="51" t="s">
        <v>21</v>
      </c>
      <c r="P2" s="51" t="s">
        <v>22</v>
      </c>
      <c r="Q2" s="51" t="s">
        <v>23</v>
      </c>
      <c r="R2" s="51" t="s">
        <v>24</v>
      </c>
      <c r="S2" s="51" t="s">
        <v>25</v>
      </c>
      <c r="T2" s="51" t="s">
        <v>26</v>
      </c>
      <c r="U2" s="57" t="s">
        <v>33</v>
      </c>
      <c r="V2" s="55" t="s">
        <v>40</v>
      </c>
      <c r="W2" s="55" t="s">
        <v>41</v>
      </c>
      <c r="X2" s="55" t="s">
        <v>42</v>
      </c>
    </row>
    <row r="3" spans="1:24" s="2" customFormat="1" ht="108" customHeight="1" x14ac:dyDescent="0.25">
      <c r="A3" s="56"/>
      <c r="B3" s="72"/>
      <c r="C3" s="56"/>
      <c r="D3" s="56"/>
      <c r="E3" s="58"/>
      <c r="F3" s="74"/>
      <c r="G3" s="57"/>
      <c r="H3" s="57"/>
      <c r="I3" s="57"/>
      <c r="J3" s="58"/>
      <c r="K3" s="51"/>
      <c r="L3" s="51"/>
      <c r="M3" s="51"/>
      <c r="N3" s="51"/>
      <c r="O3" s="51"/>
      <c r="P3" s="51"/>
      <c r="Q3" s="51"/>
      <c r="R3" s="51"/>
      <c r="S3" s="51"/>
      <c r="T3" s="51"/>
      <c r="U3" s="57"/>
      <c r="V3" s="55"/>
      <c r="W3" s="55"/>
      <c r="X3" s="55"/>
    </row>
    <row r="4" spans="1:24" ht="21.75" customHeight="1" x14ac:dyDescent="0.25">
      <c r="A4" s="59" t="s">
        <v>36</v>
      </c>
      <c r="B4" s="59" t="s">
        <v>44</v>
      </c>
      <c r="C4" s="68">
        <v>1</v>
      </c>
      <c r="D4" s="7">
        <v>1</v>
      </c>
      <c r="E4" s="52" t="s">
        <v>11</v>
      </c>
      <c r="F4" s="40" t="s">
        <v>45</v>
      </c>
      <c r="G4" s="12" t="s">
        <v>8</v>
      </c>
      <c r="H4" s="10" t="s">
        <v>9</v>
      </c>
      <c r="I4" s="10" t="s">
        <v>14</v>
      </c>
      <c r="J4" s="10" t="s">
        <v>16</v>
      </c>
      <c r="K4" s="8">
        <v>6000</v>
      </c>
      <c r="L4" s="8">
        <v>5800</v>
      </c>
      <c r="M4" s="9">
        <v>2000</v>
      </c>
      <c r="N4" s="10">
        <v>2400</v>
      </c>
      <c r="O4" s="10"/>
      <c r="P4" s="8">
        <v>12000</v>
      </c>
      <c r="Q4" s="10">
        <v>1000</v>
      </c>
      <c r="R4" s="10">
        <v>1500</v>
      </c>
      <c r="S4" s="10">
        <v>600</v>
      </c>
      <c r="T4" s="13"/>
      <c r="U4" s="11">
        <f t="shared" ref="U4:U9" si="0">SUM(K4:S4)</f>
        <v>31300</v>
      </c>
      <c r="V4" s="41">
        <v>5.24</v>
      </c>
      <c r="W4" s="42">
        <f t="shared" ref="W4:W11" si="1">U4*V4</f>
        <v>164012</v>
      </c>
      <c r="X4" s="64">
        <f>SUM(W4:W5)</f>
        <v>249999.44</v>
      </c>
    </row>
    <row r="5" spans="1:24" ht="50.25" customHeight="1" x14ac:dyDescent="0.25">
      <c r="A5" s="60"/>
      <c r="B5" s="60"/>
      <c r="C5" s="68"/>
      <c r="D5" s="7">
        <v>2</v>
      </c>
      <c r="E5" s="52"/>
      <c r="F5" s="40" t="s">
        <v>45</v>
      </c>
      <c r="G5" s="12" t="s">
        <v>8</v>
      </c>
      <c r="H5" s="10" t="s">
        <v>10</v>
      </c>
      <c r="I5" s="10" t="s">
        <v>15</v>
      </c>
      <c r="J5" s="10" t="s">
        <v>16</v>
      </c>
      <c r="K5" s="10">
        <v>30</v>
      </c>
      <c r="L5" s="10">
        <v>36</v>
      </c>
      <c r="M5" s="9">
        <v>10</v>
      </c>
      <c r="N5" s="10">
        <v>10</v>
      </c>
      <c r="O5" s="10"/>
      <c r="P5" s="10">
        <v>20</v>
      </c>
      <c r="Q5" s="10">
        <v>4</v>
      </c>
      <c r="R5" s="10">
        <v>12</v>
      </c>
      <c r="S5" s="10">
        <v>10</v>
      </c>
      <c r="T5" s="13"/>
      <c r="U5" s="11">
        <f t="shared" si="0"/>
        <v>132</v>
      </c>
      <c r="V5" s="41">
        <v>651.41999999999996</v>
      </c>
      <c r="W5" s="42">
        <f t="shared" si="1"/>
        <v>85987.439999999988</v>
      </c>
      <c r="X5" s="65"/>
    </row>
    <row r="6" spans="1:24" ht="21.75" customHeight="1" x14ac:dyDescent="0.25">
      <c r="A6" s="61" t="s">
        <v>36</v>
      </c>
      <c r="B6" s="61" t="s">
        <v>44</v>
      </c>
      <c r="C6" s="67">
        <v>2</v>
      </c>
      <c r="D6" s="24">
        <v>3</v>
      </c>
      <c r="E6" s="53" t="s">
        <v>12</v>
      </c>
      <c r="F6" s="39" t="s">
        <v>46</v>
      </c>
      <c r="G6" s="25" t="s">
        <v>8</v>
      </c>
      <c r="H6" s="26" t="s">
        <v>9</v>
      </c>
      <c r="I6" s="26" t="s">
        <v>14</v>
      </c>
      <c r="J6" s="26" t="s">
        <v>16</v>
      </c>
      <c r="K6" s="27">
        <v>15000</v>
      </c>
      <c r="L6" s="27">
        <v>30000</v>
      </c>
      <c r="M6" s="28">
        <v>25000</v>
      </c>
      <c r="N6" s="26">
        <v>4800</v>
      </c>
      <c r="O6" s="26"/>
      <c r="P6" s="27">
        <v>20000</v>
      </c>
      <c r="Q6" s="26">
        <v>5000</v>
      </c>
      <c r="R6" s="26">
        <f>600+8000+1200+4200+560+4000+2600+740+2000</f>
        <v>23900</v>
      </c>
      <c r="S6" s="27">
        <v>6000</v>
      </c>
      <c r="T6" s="29"/>
      <c r="U6" s="30">
        <f t="shared" si="0"/>
        <v>129700</v>
      </c>
      <c r="V6" s="43">
        <v>9.3699999999999992</v>
      </c>
      <c r="W6" s="44">
        <f t="shared" si="1"/>
        <v>1215289</v>
      </c>
      <c r="X6" s="69">
        <f>SUM(W6:W7)</f>
        <v>1545997.84</v>
      </c>
    </row>
    <row r="7" spans="1:24" ht="49.5" customHeight="1" x14ac:dyDescent="0.25">
      <c r="A7" s="62"/>
      <c r="B7" s="62"/>
      <c r="C7" s="67"/>
      <c r="D7" s="24">
        <v>4</v>
      </c>
      <c r="E7" s="53"/>
      <c r="F7" s="39" t="s">
        <v>46</v>
      </c>
      <c r="G7" s="25" t="s">
        <v>8</v>
      </c>
      <c r="H7" s="26" t="s">
        <v>10</v>
      </c>
      <c r="I7" s="26" t="s">
        <v>15</v>
      </c>
      <c r="J7" s="26" t="s">
        <v>16</v>
      </c>
      <c r="K7" s="26">
        <v>20</v>
      </c>
      <c r="L7" s="26">
        <v>55</v>
      </c>
      <c r="M7" s="28">
        <v>40</v>
      </c>
      <c r="N7" s="26">
        <v>15</v>
      </c>
      <c r="O7" s="26"/>
      <c r="P7" s="26">
        <v>25</v>
      </c>
      <c r="Q7" s="26">
        <v>24</v>
      </c>
      <c r="R7" s="26">
        <f>4+14+3+3+4+1+3</f>
        <v>32</v>
      </c>
      <c r="S7" s="26">
        <v>20</v>
      </c>
      <c r="T7" s="29"/>
      <c r="U7" s="30">
        <f t="shared" si="0"/>
        <v>231</v>
      </c>
      <c r="V7" s="43">
        <v>1431.64</v>
      </c>
      <c r="W7" s="44">
        <f t="shared" si="1"/>
        <v>330708.84000000003</v>
      </c>
      <c r="X7" s="70"/>
    </row>
    <row r="8" spans="1:24" ht="21.75" customHeight="1" x14ac:dyDescent="0.25">
      <c r="A8" s="59" t="s">
        <v>36</v>
      </c>
      <c r="B8" s="59" t="s">
        <v>51</v>
      </c>
      <c r="C8" s="68">
        <v>3</v>
      </c>
      <c r="D8" s="7">
        <v>5</v>
      </c>
      <c r="E8" s="52" t="s">
        <v>13</v>
      </c>
      <c r="F8" s="40" t="s">
        <v>48</v>
      </c>
      <c r="G8" s="12" t="s">
        <v>8</v>
      </c>
      <c r="H8" s="10" t="s">
        <v>9</v>
      </c>
      <c r="I8" s="10" t="s">
        <v>14</v>
      </c>
      <c r="J8" s="10" t="s">
        <v>16</v>
      </c>
      <c r="K8" s="8">
        <v>8000</v>
      </c>
      <c r="L8" s="8">
        <v>28000</v>
      </c>
      <c r="M8" s="9">
        <v>10000</v>
      </c>
      <c r="N8" s="10">
        <v>3400</v>
      </c>
      <c r="O8" s="10">
        <v>160</v>
      </c>
      <c r="P8" s="8">
        <v>10000</v>
      </c>
      <c r="Q8" s="10">
        <v>5000</v>
      </c>
      <c r="R8" s="13"/>
      <c r="S8" s="10">
        <v>5000</v>
      </c>
      <c r="T8" s="13"/>
      <c r="U8" s="11">
        <f t="shared" si="0"/>
        <v>69560</v>
      </c>
      <c r="V8" s="41">
        <v>16</v>
      </c>
      <c r="W8" s="42">
        <f t="shared" si="1"/>
        <v>1112960</v>
      </c>
      <c r="X8" s="64">
        <f t="shared" ref="X8" si="2">SUM(W8:W9)</f>
        <v>1538999.38</v>
      </c>
    </row>
    <row r="9" spans="1:24" ht="54.75" customHeight="1" x14ac:dyDescent="0.25">
      <c r="A9" s="60"/>
      <c r="B9" s="60"/>
      <c r="C9" s="68"/>
      <c r="D9" s="7">
        <v>6</v>
      </c>
      <c r="E9" s="52"/>
      <c r="F9" s="40" t="s">
        <v>48</v>
      </c>
      <c r="G9" s="12" t="s">
        <v>8</v>
      </c>
      <c r="H9" s="10" t="s">
        <v>10</v>
      </c>
      <c r="I9" s="10" t="s">
        <v>15</v>
      </c>
      <c r="J9" s="10" t="s">
        <v>16</v>
      </c>
      <c r="K9" s="10">
        <v>30</v>
      </c>
      <c r="L9" s="10">
        <v>80</v>
      </c>
      <c r="M9" s="9">
        <v>25</v>
      </c>
      <c r="N9" s="10">
        <v>10</v>
      </c>
      <c r="O9" s="9">
        <v>20</v>
      </c>
      <c r="P9" s="10">
        <v>20</v>
      </c>
      <c r="Q9" s="10">
        <v>24</v>
      </c>
      <c r="R9" s="13"/>
      <c r="S9" s="10">
        <v>12</v>
      </c>
      <c r="T9" s="13"/>
      <c r="U9" s="11">
        <f t="shared" si="0"/>
        <v>221</v>
      </c>
      <c r="V9" s="41">
        <v>1927.78</v>
      </c>
      <c r="W9" s="42">
        <f t="shared" si="1"/>
        <v>426039.38</v>
      </c>
      <c r="X9" s="65"/>
    </row>
    <row r="10" spans="1:24" ht="19.5" customHeight="1" x14ac:dyDescent="0.25">
      <c r="A10" s="66" t="s">
        <v>35</v>
      </c>
      <c r="B10" s="61" t="s">
        <v>52</v>
      </c>
      <c r="C10" s="67">
        <v>4</v>
      </c>
      <c r="D10" s="24">
        <v>7</v>
      </c>
      <c r="E10" s="53" t="s">
        <v>28</v>
      </c>
      <c r="F10" s="39" t="s">
        <v>48</v>
      </c>
      <c r="G10" s="25" t="s">
        <v>8</v>
      </c>
      <c r="H10" s="26" t="s">
        <v>9</v>
      </c>
      <c r="I10" s="26" t="s">
        <v>14</v>
      </c>
      <c r="J10" s="26" t="s">
        <v>16</v>
      </c>
      <c r="K10" s="33"/>
      <c r="L10" s="33"/>
      <c r="M10" s="33"/>
      <c r="N10" s="33"/>
      <c r="O10" s="33"/>
      <c r="P10" s="33"/>
      <c r="Q10" s="33"/>
      <c r="R10" s="33"/>
      <c r="S10" s="33"/>
      <c r="T10" s="34">
        <v>500</v>
      </c>
      <c r="U10" s="35">
        <f t="shared" ref="U10:U11" si="3">SUM(K10:T10)</f>
        <v>500</v>
      </c>
      <c r="V10" s="45">
        <v>17.100000000000001</v>
      </c>
      <c r="W10" s="38">
        <f t="shared" si="1"/>
        <v>8550</v>
      </c>
      <c r="X10" s="63">
        <f>SUM(W10:W11)</f>
        <v>12350</v>
      </c>
    </row>
    <row r="11" spans="1:24" ht="32.25" customHeight="1" x14ac:dyDescent="0.25">
      <c r="A11" s="66"/>
      <c r="B11" s="62"/>
      <c r="C11" s="67"/>
      <c r="D11" s="24">
        <v>8</v>
      </c>
      <c r="E11" s="53"/>
      <c r="F11" s="39" t="s">
        <v>48</v>
      </c>
      <c r="G11" s="25" t="s">
        <v>8</v>
      </c>
      <c r="H11" s="26" t="s">
        <v>10</v>
      </c>
      <c r="I11" s="26" t="s">
        <v>15</v>
      </c>
      <c r="J11" s="26" t="s">
        <v>16</v>
      </c>
      <c r="K11" s="33"/>
      <c r="L11" s="33"/>
      <c r="M11" s="33"/>
      <c r="N11" s="33"/>
      <c r="O11" s="33"/>
      <c r="P11" s="33"/>
      <c r="Q11" s="33"/>
      <c r="R11" s="33"/>
      <c r="S11" s="33"/>
      <c r="T11" s="34">
        <v>5</v>
      </c>
      <c r="U11" s="35">
        <f t="shared" si="3"/>
        <v>5</v>
      </c>
      <c r="V11" s="45">
        <v>760</v>
      </c>
      <c r="W11" s="38">
        <f t="shared" si="1"/>
        <v>3800</v>
      </c>
      <c r="X11" s="63"/>
    </row>
    <row r="12" spans="1:24" ht="30" customHeight="1" x14ac:dyDescent="0.25">
      <c r="D12" s="3"/>
      <c r="E12" s="5"/>
      <c r="F12" s="5"/>
      <c r="G12" s="5"/>
      <c r="H12" s="5"/>
      <c r="I12" s="5"/>
      <c r="J12" s="75" t="s">
        <v>53</v>
      </c>
      <c r="K12" s="77">
        <f>SUM(K4:K11)</f>
        <v>29080</v>
      </c>
      <c r="L12" s="77">
        <f t="shared" ref="L12:U12" si="4">SUM(L4:L11)</f>
        <v>63971</v>
      </c>
      <c r="M12" s="77">
        <f t="shared" si="4"/>
        <v>37075</v>
      </c>
      <c r="N12" s="77">
        <f t="shared" si="4"/>
        <v>10635</v>
      </c>
      <c r="O12" s="77">
        <f t="shared" si="4"/>
        <v>180</v>
      </c>
      <c r="P12" s="77">
        <f t="shared" si="4"/>
        <v>42065</v>
      </c>
      <c r="Q12" s="77">
        <f t="shared" si="4"/>
        <v>11052</v>
      </c>
      <c r="R12" s="77">
        <f t="shared" si="4"/>
        <v>25444</v>
      </c>
      <c r="S12" s="77">
        <f t="shared" si="4"/>
        <v>11642</v>
      </c>
      <c r="T12" s="77">
        <f t="shared" si="4"/>
        <v>505</v>
      </c>
      <c r="U12" s="76">
        <f t="shared" si="4"/>
        <v>231649</v>
      </c>
      <c r="V12" s="15"/>
      <c r="W12" s="46" t="s">
        <v>1</v>
      </c>
      <c r="X12" s="47">
        <f>SUM(X4:X11)</f>
        <v>3347346.66</v>
      </c>
    </row>
    <row r="13" spans="1:24" ht="16.5" thickBot="1" x14ac:dyDescent="0.3">
      <c r="D13" s="3"/>
      <c r="E13" s="5"/>
      <c r="F13" s="5"/>
      <c r="G13" s="5"/>
      <c r="H13" s="5"/>
      <c r="I13" s="5"/>
      <c r="J13" s="5"/>
      <c r="K13" s="5"/>
      <c r="L13" s="5"/>
      <c r="M13" s="5"/>
      <c r="N13" s="5"/>
      <c r="O13" s="5"/>
      <c r="P13" s="5"/>
      <c r="Q13" s="5"/>
      <c r="R13" s="5"/>
      <c r="S13" s="5"/>
      <c r="T13" s="5"/>
      <c r="U13" s="14"/>
      <c r="V13" s="17"/>
      <c r="W13" s="16"/>
    </row>
    <row r="14" spans="1:24" ht="48" customHeight="1" thickBot="1" x14ac:dyDescent="0.3">
      <c r="D14" s="3"/>
      <c r="E14" s="48" t="s">
        <v>30</v>
      </c>
      <c r="F14" s="49"/>
      <c r="G14" s="49"/>
      <c r="H14" s="49"/>
      <c r="I14" s="49"/>
      <c r="J14" s="49"/>
      <c r="K14" s="50"/>
      <c r="L14" s="5"/>
      <c r="M14" s="5"/>
      <c r="N14" s="5"/>
      <c r="O14" s="5"/>
      <c r="P14" s="5"/>
      <c r="Q14" s="5"/>
      <c r="R14" s="5"/>
      <c r="S14" s="5"/>
      <c r="T14" s="5"/>
      <c r="U14" s="14"/>
      <c r="V14" s="17"/>
      <c r="W14" s="16"/>
    </row>
    <row r="15" spans="1:24" ht="16.5" thickBot="1" x14ac:dyDescent="0.3">
      <c r="D15" s="3"/>
      <c r="E15" s="22"/>
      <c r="F15" s="22"/>
      <c r="G15" s="23"/>
      <c r="H15" s="23"/>
      <c r="I15" s="23"/>
      <c r="J15" s="23"/>
      <c r="K15" s="23"/>
      <c r="L15" s="5"/>
      <c r="M15" s="5"/>
      <c r="N15" s="5"/>
      <c r="O15" s="5"/>
      <c r="P15" s="5"/>
      <c r="Q15" s="5"/>
      <c r="R15" s="5"/>
      <c r="S15" s="5"/>
      <c r="T15" s="5"/>
      <c r="U15" s="5"/>
      <c r="V15" s="1"/>
    </row>
    <row r="16" spans="1:24" ht="40.5" customHeight="1" thickBot="1" x14ac:dyDescent="0.3">
      <c r="D16" s="3"/>
      <c r="E16" s="48" t="s">
        <v>29</v>
      </c>
      <c r="F16" s="49"/>
      <c r="G16" s="49"/>
      <c r="H16" s="49"/>
      <c r="I16" s="49"/>
      <c r="J16" s="49"/>
      <c r="K16" s="50"/>
      <c r="L16" s="5"/>
      <c r="M16" s="5"/>
      <c r="N16" s="5"/>
      <c r="O16" s="5"/>
      <c r="P16" s="5"/>
      <c r="Q16" s="5"/>
      <c r="R16" s="5"/>
      <c r="S16" s="5"/>
      <c r="T16" s="5"/>
      <c r="U16" s="5"/>
      <c r="V16" s="1"/>
    </row>
    <row r="17" spans="4:21" ht="15" customHeight="1" x14ac:dyDescent="0.25">
      <c r="D17" s="6"/>
      <c r="E17" s="6"/>
      <c r="F17" s="6"/>
      <c r="G17" s="6"/>
      <c r="H17" s="6"/>
      <c r="I17" s="6"/>
      <c r="J17" s="6"/>
      <c r="K17" s="6"/>
      <c r="L17" s="6"/>
      <c r="M17" s="6"/>
      <c r="N17" s="6"/>
      <c r="O17" s="6"/>
      <c r="P17" s="6"/>
      <c r="Q17" s="6"/>
      <c r="R17" s="6"/>
      <c r="S17" s="6"/>
      <c r="T17" s="6"/>
      <c r="U17" s="6"/>
    </row>
  </sheetData>
  <mergeCells count="47">
    <mergeCell ref="E16:K16"/>
    <mergeCell ref="A10:A11"/>
    <mergeCell ref="B10:B11"/>
    <mergeCell ref="C10:C11"/>
    <mergeCell ref="E10:E11"/>
    <mergeCell ref="X10:X11"/>
    <mergeCell ref="E14:K14"/>
    <mergeCell ref="A6:A7"/>
    <mergeCell ref="B6:B7"/>
    <mergeCell ref="C6:C7"/>
    <mergeCell ref="E6:E7"/>
    <mergeCell ref="X6:X7"/>
    <mergeCell ref="A8:A9"/>
    <mergeCell ref="B8:B9"/>
    <mergeCell ref="C8:C9"/>
    <mergeCell ref="E8:E9"/>
    <mergeCell ref="X8:X9"/>
    <mergeCell ref="X2:X3"/>
    <mergeCell ref="A4:A5"/>
    <mergeCell ref="B4:B5"/>
    <mergeCell ref="C4:C5"/>
    <mergeCell ref="E4:E5"/>
    <mergeCell ref="X4:X5"/>
    <mergeCell ref="P2:P3"/>
    <mergeCell ref="Q2:Q3"/>
    <mergeCell ref="R2:R3"/>
    <mergeCell ref="S2:S3"/>
    <mergeCell ref="T2:T3"/>
    <mergeCell ref="U2:U3"/>
    <mergeCell ref="J2:J3"/>
    <mergeCell ref="K2:K3"/>
    <mergeCell ref="L2:L3"/>
    <mergeCell ref="M2:M3"/>
    <mergeCell ref="N2:N3"/>
    <mergeCell ref="O2:O3"/>
    <mergeCell ref="A1:X1"/>
    <mergeCell ref="A2:A3"/>
    <mergeCell ref="B2:B3"/>
    <mergeCell ref="C2:C3"/>
    <mergeCell ref="D2:D3"/>
    <mergeCell ref="E2:E3"/>
    <mergeCell ref="F2:F3"/>
    <mergeCell ref="G2:G3"/>
    <mergeCell ref="H2:H3"/>
    <mergeCell ref="I2:I3"/>
    <mergeCell ref="V2:V3"/>
    <mergeCell ref="W2:W3"/>
  </mergeCells>
  <conditionalFormatting sqref="V4:V11">
    <cfRule type="expression" dxfId="0" priority="1">
      <formula>#REF!&gt;=0.25</formula>
    </cfRule>
  </conditionalFormatting>
  <pageMargins left="0.51181102362204722" right="0.51181102362204722" top="0.98425196850393704" bottom="0.78740157480314965" header="0.31496062992125984" footer="0.31496062992125984"/>
  <pageSetup paperSize="9" scale="39" orientation="landscape" r:id="rId1"/>
  <headerFooter>
    <oddHeader xml:space="preserve">&amp;C&amp;"-,Negrito"&amp;16
</oddHeader>
    <oddFooter>&amp;Rv2</oddFooter>
  </headerFooter>
  <ignoredErrors>
    <ignoredError sqref="G4:G11" twoDigitTextYea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Anexo II</vt:lpstr>
      <vt:lpstr>Planilha Ajustada</vt:lpstr>
      <vt:lpstr>Anexo ARP</vt:lpstr>
      <vt:lpstr>'Anexo ARP'!Area_de_impressao</vt:lpstr>
      <vt:lpstr>'Anexo II'!Area_de_impressao</vt:lpstr>
      <vt:lpstr>'Planilha Ajustada'!Area_de_impressao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Carla Giani da Rocha</dc:creator>
  <cp:lastModifiedBy>LETICIA KOSLOWSKY MEES MATTOS</cp:lastModifiedBy>
  <cp:lastPrinted>2024-07-17T18:11:07Z</cp:lastPrinted>
  <dcterms:created xsi:type="dcterms:W3CDTF">2017-11-06T16:56:11Z</dcterms:created>
  <dcterms:modified xsi:type="dcterms:W3CDTF">2024-07-30T20:31:32Z</dcterms:modified>
</cp:coreProperties>
</file>